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MRO\Ruimte\Clannad Koumans\Projecten\Groenbeleid potje\2026\Plantenlijst\"/>
    </mc:Choice>
  </mc:AlternateContent>
  <xr:revisionPtr revIDLastSave="0" documentId="8_{9B759BB8-76FA-4C6F-B5F2-0FFE2C60D682}" xr6:coauthVersionLast="47" xr6:coauthVersionMax="47" xr10:uidLastSave="{00000000-0000-0000-0000-000000000000}"/>
  <bookViews>
    <workbookView xWindow="-108" yWindow="-108" windowWidth="23256" windowHeight="12456" firstSheet="5" activeTab="9" xr2:uid="{D9B1EB52-6D57-4820-84AF-46E1C4BF53BA}"/>
  </bookViews>
  <sheets>
    <sheet name="Landschappelijke bomen" sheetId="1" r:id="rId1"/>
    <sheet name="Stedelijke bomen" sheetId="7" r:id="rId2"/>
    <sheet name="Solitaire heesters" sheetId="2" r:id="rId3"/>
    <sheet name="Meerstammige heester" sheetId="10" r:id="rId4"/>
    <sheet name="Bosplantsoen" sheetId="8" r:id="rId5"/>
    <sheet name="Voedselbos" sheetId="9" r:id="rId6"/>
    <sheet name="Hagen" sheetId="3" r:id="rId7"/>
    <sheet name="Heesters" sheetId="4" r:id="rId8"/>
    <sheet name="Vaste planten &amp; siergrassen" sheetId="5" r:id="rId9"/>
    <sheet name="Bloemen-&amp; kruidenmengsel" sheetId="6" r:id="rId10"/>
  </sheets>
  <definedNames>
    <definedName name="_xlnm._FilterDatabase" localSheetId="9" hidden="1">'Bloemen-&amp; kruidenmengsel'!$A$2:$AD$2</definedName>
    <definedName name="_xlnm._FilterDatabase" localSheetId="4" hidden="1">Bosplantsoen!$A$2:$AD$35</definedName>
    <definedName name="_xlnm._FilterDatabase" localSheetId="6" hidden="1">Hagen!$A$2:$AD$15</definedName>
    <definedName name="_xlnm._FilterDatabase" localSheetId="7" hidden="1">Heesters!$A$2:$AD$34</definedName>
    <definedName name="_xlnm._FilterDatabase" localSheetId="0" hidden="1">'Landschappelijke bomen'!$A$2:$AD$19</definedName>
    <definedName name="_xlnm._FilterDatabase" localSheetId="3" hidden="1">'Meerstammige heester'!$A$2:$AD$14</definedName>
    <definedName name="_xlnm._FilterDatabase" localSheetId="2" hidden="1">'Solitaire heesters'!$A$2:$AD$20</definedName>
    <definedName name="_xlnm._FilterDatabase" localSheetId="1" hidden="1">'Stedelijke bomen'!$A$2:$AD$65</definedName>
    <definedName name="_xlnm._FilterDatabase" localSheetId="8" hidden="1">'Vaste planten &amp; siergrassen'!$A$2:$AD$2</definedName>
    <definedName name="_xlnm._FilterDatabase" localSheetId="5" hidden="1">Voedselbos!$A$2:$AD$69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4" i="3" l="1"/>
  <c r="AC4" i="3"/>
  <c r="AB4" i="3"/>
  <c r="AD3" i="3"/>
  <c r="AC3" i="3"/>
  <c r="AB3" i="3"/>
  <c r="AC6" i="3"/>
  <c r="AB6" i="3"/>
  <c r="AC5" i="3"/>
  <c r="AB5" i="3"/>
  <c r="AD8" i="3"/>
  <c r="AC8" i="3"/>
  <c r="AB8" i="3"/>
  <c r="AD12" i="10"/>
  <c r="AC12" i="10"/>
  <c r="AB12" i="10"/>
  <c r="AD11" i="10"/>
  <c r="AC11" i="10"/>
  <c r="AB11" i="10"/>
  <c r="AD7" i="10"/>
  <c r="AC7" i="10"/>
  <c r="AB7" i="10"/>
  <c r="AC5" i="10"/>
  <c r="AB5" i="10"/>
  <c r="AD4" i="10"/>
  <c r="AC4" i="10"/>
  <c r="AB4" i="10"/>
  <c r="AC3" i="10"/>
  <c r="AB3" i="10"/>
  <c r="AD32" i="9"/>
  <c r="AC32" i="9"/>
  <c r="AB32" i="9"/>
  <c r="AC11" i="9"/>
  <c r="AB11" i="9"/>
  <c r="AD45" i="9"/>
  <c r="AC45" i="9"/>
  <c r="AB45" i="9"/>
  <c r="AC41" i="9"/>
  <c r="AB41" i="9"/>
  <c r="AC40" i="9"/>
  <c r="AB40" i="9"/>
  <c r="AC39" i="9"/>
  <c r="AB39" i="9"/>
  <c r="AC38" i="9"/>
  <c r="AB38" i="9"/>
  <c r="AC10" i="9"/>
  <c r="AB10" i="9"/>
  <c r="AD12" i="9"/>
  <c r="AC12" i="9"/>
  <c r="AB12" i="9"/>
  <c r="AD17" i="9"/>
  <c r="AC17" i="9"/>
  <c r="AB17" i="9"/>
  <c r="AD18" i="9"/>
  <c r="AC18" i="9"/>
  <c r="AB18" i="9"/>
  <c r="AD30" i="9"/>
  <c r="AC30" i="9"/>
  <c r="AB30" i="9"/>
  <c r="AC29" i="9"/>
  <c r="AB29" i="9"/>
  <c r="AC27" i="9"/>
  <c r="AB27" i="9"/>
  <c r="AC26" i="9"/>
  <c r="AB26" i="9"/>
  <c r="AC25" i="9"/>
  <c r="AB25" i="9"/>
  <c r="AC24" i="9"/>
  <c r="AB24" i="9"/>
  <c r="AC23" i="9"/>
  <c r="AB23" i="9"/>
  <c r="AC22" i="9"/>
  <c r="AB22" i="9"/>
  <c r="AC21" i="9"/>
  <c r="AB21" i="9"/>
  <c r="AC20" i="9"/>
  <c r="AB20" i="9"/>
  <c r="AD8" i="9"/>
  <c r="AC8" i="9"/>
  <c r="AB8" i="9"/>
  <c r="AC66" i="9"/>
  <c r="AB66" i="9"/>
  <c r="AC18" i="2"/>
  <c r="AB18" i="2"/>
  <c r="AB30" i="8"/>
  <c r="AC30" i="8"/>
  <c r="AC28" i="8"/>
  <c r="AB28" i="8"/>
  <c r="AD20" i="8"/>
  <c r="AC20" i="8"/>
  <c r="AB20" i="8"/>
  <c r="AD12" i="8"/>
  <c r="AC12" i="8"/>
  <c r="AB12" i="8"/>
  <c r="AB10" i="8"/>
  <c r="AC10" i="8"/>
  <c r="AB9" i="8"/>
  <c r="AC9" i="8"/>
  <c r="AD5" i="8"/>
  <c r="AC5" i="8"/>
  <c r="AB5" i="8"/>
  <c r="AD3" i="8"/>
  <c r="AC3" i="8"/>
  <c r="AB3" i="8"/>
  <c r="AC8" i="8"/>
  <c r="AB8" i="8"/>
  <c r="AD50" i="7"/>
  <c r="AC50" i="7"/>
  <c r="AB50" i="7"/>
  <c r="AD47" i="7"/>
  <c r="AC47" i="7"/>
  <c r="AB47" i="7"/>
  <c r="AD61" i="7"/>
  <c r="AC61" i="7"/>
  <c r="AB61" i="7"/>
  <c r="AD60" i="7"/>
  <c r="AC60" i="7"/>
  <c r="AB60" i="7"/>
  <c r="AD37" i="7"/>
  <c r="AC37" i="7"/>
  <c r="AB37" i="7"/>
  <c r="AD27" i="7"/>
  <c r="AC27" i="7"/>
  <c r="AB27" i="7"/>
  <c r="AB26" i="7"/>
  <c r="AD25" i="7"/>
  <c r="AC25" i="7"/>
  <c r="AB25" i="7"/>
  <c r="AD38" i="7"/>
  <c r="AC38" i="7"/>
  <c r="AB38" i="7"/>
  <c r="AD39" i="7"/>
  <c r="AC39" i="7"/>
  <c r="AB39" i="7"/>
  <c r="AD45" i="7"/>
  <c r="AC45" i="7"/>
  <c r="AB45" i="7"/>
  <c r="AB44" i="7"/>
  <c r="AC44" i="7"/>
  <c r="AD44" i="7"/>
  <c r="AD19" i="9"/>
  <c r="AC19" i="9"/>
  <c r="AB19" i="9"/>
  <c r="AD34" i="8" l="1"/>
  <c r="AC34" i="8"/>
  <c r="AB34" i="8"/>
  <c r="AD33" i="8"/>
  <c r="AC33" i="8"/>
  <c r="AB33" i="8"/>
  <c r="AD32" i="8"/>
  <c r="AC32" i="8"/>
  <c r="AB32" i="8"/>
  <c r="AD21" i="8"/>
  <c r="AC21" i="8"/>
  <c r="AB21" i="8"/>
  <c r="AD18" i="8"/>
  <c r="AC18" i="8"/>
  <c r="AB18" i="8"/>
  <c r="AD17" i="8"/>
  <c r="AC17" i="8"/>
  <c r="AB17" i="8"/>
  <c r="AC15" i="8"/>
  <c r="AB15" i="8"/>
  <c r="AD14" i="8"/>
  <c r="AC14" i="8"/>
  <c r="AB14" i="8"/>
  <c r="AC6" i="8"/>
  <c r="AB6" i="8"/>
  <c r="AD4" i="8"/>
  <c r="AC4" i="8"/>
  <c r="AB4" i="8"/>
  <c r="AD14" i="2"/>
  <c r="AC14" i="2"/>
  <c r="AB14" i="2"/>
  <c r="AC11" i="2"/>
  <c r="AB11" i="2"/>
  <c r="AB6" i="2"/>
  <c r="AC6" i="2"/>
  <c r="AD31" i="7"/>
  <c r="AC31" i="7"/>
  <c r="AB31" i="7"/>
  <c r="AD4" i="1"/>
  <c r="AC4" i="1"/>
  <c r="AB4" i="1"/>
  <c r="AD64" i="7"/>
  <c r="AC64" i="7"/>
  <c r="AB64" i="7"/>
  <c r="AD63" i="7"/>
  <c r="AC63" i="7"/>
  <c r="AB63" i="7"/>
  <c r="AD59" i="7"/>
  <c r="AC59" i="7"/>
  <c r="AB59" i="7"/>
  <c r="AD58" i="7"/>
  <c r="AC58" i="7"/>
  <c r="AB58" i="7"/>
  <c r="AD56" i="7"/>
  <c r="AC56" i="7"/>
  <c r="AB56" i="7"/>
  <c r="AD55" i="7"/>
  <c r="AC55" i="7"/>
  <c r="AB55" i="7"/>
  <c r="AD54" i="7"/>
  <c r="AC54" i="7"/>
  <c r="AB54" i="7"/>
  <c r="AD53" i="7"/>
  <c r="AC53" i="7"/>
  <c r="AB53" i="7"/>
  <c r="AD46" i="7"/>
  <c r="AC46" i="7"/>
  <c r="AB46" i="7"/>
  <c r="AD43" i="7"/>
  <c r="AC43" i="7"/>
  <c r="AB43" i="7"/>
  <c r="AC42" i="7"/>
  <c r="AB42" i="7"/>
  <c r="AD41" i="7"/>
  <c r="AC41" i="7"/>
  <c r="AB41" i="7"/>
  <c r="AD40" i="7"/>
  <c r="AC40" i="7"/>
  <c r="AB40" i="7"/>
  <c r="AC36" i="7"/>
  <c r="AB36" i="7"/>
  <c r="AC35" i="7"/>
  <c r="AB35" i="7"/>
  <c r="AD34" i="7"/>
  <c r="AC34" i="7"/>
  <c r="AB34" i="7"/>
  <c r="AD33" i="7"/>
  <c r="AC33" i="7"/>
  <c r="AB33" i="7"/>
  <c r="AD32" i="7"/>
  <c r="AC32" i="7"/>
  <c r="AB32" i="7"/>
  <c r="AD30" i="7"/>
  <c r="AC30" i="7"/>
  <c r="AB30" i="7"/>
  <c r="AD29" i="7"/>
  <c r="AC29" i="7"/>
  <c r="AB29" i="7"/>
  <c r="AD28" i="7"/>
  <c r="AC28" i="7"/>
  <c r="AB28" i="7"/>
  <c r="AD26" i="7"/>
  <c r="AC26" i="7"/>
  <c r="AD24" i="7"/>
  <c r="AC24" i="7"/>
  <c r="AB24" i="7"/>
  <c r="AD23" i="7"/>
  <c r="AC23" i="7"/>
  <c r="AB23" i="7"/>
  <c r="AC20" i="7"/>
  <c r="AB20" i="7"/>
  <c r="AD19" i="7"/>
  <c r="AC19" i="7"/>
  <c r="AB19" i="7"/>
  <c r="AD18" i="7"/>
  <c r="AC18" i="7"/>
  <c r="AB18" i="7"/>
  <c r="AD17" i="7"/>
  <c r="AC17" i="7"/>
  <c r="AB17" i="7"/>
  <c r="AD16" i="7"/>
  <c r="AC16" i="7"/>
  <c r="AB16" i="7"/>
  <c r="AD15" i="7"/>
  <c r="AC15" i="7"/>
  <c r="AB15" i="7"/>
  <c r="AD14" i="7"/>
  <c r="AC14" i="7"/>
  <c r="AB14" i="7"/>
  <c r="AD13" i="7"/>
  <c r="AC13" i="7"/>
  <c r="AB13" i="7"/>
  <c r="AD12" i="7"/>
  <c r="AC12" i="7"/>
  <c r="AB12" i="7"/>
  <c r="AD11" i="7"/>
  <c r="AC11" i="7"/>
  <c r="AB11" i="7"/>
  <c r="AD10" i="7"/>
  <c r="AC10" i="7"/>
  <c r="AB10" i="7"/>
  <c r="AD9" i="7"/>
  <c r="AC9" i="7"/>
  <c r="AB9" i="7"/>
  <c r="AD8" i="7"/>
  <c r="AC8" i="7"/>
  <c r="AB8" i="7"/>
  <c r="AC7" i="7"/>
  <c r="AB7" i="7"/>
  <c r="AD6" i="7"/>
  <c r="AC6" i="7"/>
  <c r="AB6" i="7"/>
  <c r="AD4" i="7"/>
  <c r="AC4" i="7"/>
  <c r="AB4" i="7"/>
  <c r="AD3" i="7"/>
  <c r="AC3" i="7"/>
  <c r="AB3" i="7"/>
  <c r="AC3" i="2"/>
  <c r="AB3" i="2"/>
  <c r="AB3" i="1"/>
  <c r="AD19" i="1"/>
  <c r="AC19" i="1"/>
  <c r="AB19" i="1"/>
  <c r="AD18" i="1"/>
  <c r="AC18" i="1"/>
  <c r="AB18" i="1"/>
  <c r="AD17" i="1"/>
  <c r="AC17" i="1"/>
  <c r="AB17" i="1"/>
  <c r="AD16" i="1"/>
  <c r="AC16" i="1"/>
  <c r="AB16" i="1"/>
  <c r="AD15" i="1"/>
  <c r="AC15" i="1"/>
  <c r="AB15" i="1"/>
  <c r="AD14" i="1"/>
  <c r="AC14" i="1"/>
  <c r="AB14" i="1"/>
  <c r="AD13" i="1"/>
  <c r="AC13" i="1"/>
  <c r="AB13" i="1"/>
  <c r="AB12" i="1"/>
  <c r="AC12" i="1"/>
  <c r="AD12" i="1"/>
  <c r="AD11" i="1"/>
  <c r="AC11" i="1"/>
  <c r="AB11" i="1"/>
  <c r="AD10" i="1"/>
  <c r="AC10" i="1"/>
  <c r="AB10" i="1"/>
  <c r="AD9" i="1"/>
  <c r="AC9" i="1"/>
  <c r="AB9" i="1"/>
  <c r="AD8" i="1"/>
  <c r="AC8" i="1"/>
  <c r="AB8" i="1"/>
  <c r="AD7" i="1"/>
  <c r="AC7" i="1"/>
  <c r="AB7" i="1"/>
  <c r="AD6" i="1"/>
  <c r="AC6" i="1"/>
  <c r="AB6" i="1"/>
  <c r="AB5" i="1"/>
  <c r="AC5" i="1"/>
  <c r="AD5" i="1"/>
  <c r="AD3" i="1"/>
  <c r="AC3" i="1"/>
</calcChain>
</file>

<file path=xl/sharedStrings.xml><?xml version="1.0" encoding="utf-8"?>
<sst xmlns="http://schemas.openxmlformats.org/spreadsheetml/2006/main" count="8334" uniqueCount="1422">
  <si>
    <t>Beheertype</t>
  </si>
  <si>
    <t>Inheems/ uitheems</t>
  </si>
  <si>
    <t>Biodiversiteit</t>
  </si>
  <si>
    <t>Vruchten</t>
  </si>
  <si>
    <t>St/m1</t>
  </si>
  <si>
    <t>St/m2</t>
  </si>
  <si>
    <t>Beheer</t>
  </si>
  <si>
    <t>Bloeikleur</t>
  </si>
  <si>
    <t>Wetenschappelijke naam</t>
  </si>
  <si>
    <t>Nederlandse naam</t>
  </si>
  <si>
    <t>Hagen</t>
  </si>
  <si>
    <t>Heesters</t>
  </si>
  <si>
    <t>Vaste planten &amp; siergrassen</t>
  </si>
  <si>
    <t>Acer campestre 'Elsrijk'</t>
  </si>
  <si>
    <t>inheems</t>
  </si>
  <si>
    <t>7-8</t>
  </si>
  <si>
    <t>mei</t>
  </si>
  <si>
    <t>geelgroen</t>
  </si>
  <si>
    <t>-</t>
  </si>
  <si>
    <t>Amelanchier lamarckii</t>
  </si>
  <si>
    <t>Acer campestre</t>
  </si>
  <si>
    <t>Aster ageratoides 'Asran'</t>
  </si>
  <si>
    <t>herfstaster</t>
  </si>
  <si>
    <t>Kroonvorm</t>
  </si>
  <si>
    <t>10-12</t>
  </si>
  <si>
    <t>++</t>
  </si>
  <si>
    <t>+-</t>
  </si>
  <si>
    <t>Salix alba</t>
  </si>
  <si>
    <t>boomhazelaar</t>
  </si>
  <si>
    <t>Hittestress beperking</t>
  </si>
  <si>
    <t>Fijnstof filtering</t>
  </si>
  <si>
    <t>+</t>
  </si>
  <si>
    <t>Nectarbron</t>
  </si>
  <si>
    <t>Stuifmeelbron</t>
  </si>
  <si>
    <t>Voedselbron vogels</t>
  </si>
  <si>
    <t>--</t>
  </si>
  <si>
    <t>Nox(stikstofoxiden)/O3 (ozon) opname</t>
  </si>
  <si>
    <t>dicht en gesloten ovaal tot breed kegelvormig (pyramidaal)</t>
  </si>
  <si>
    <t>18-20</t>
  </si>
  <si>
    <t>krenteboompje</t>
  </si>
  <si>
    <t>wit</t>
  </si>
  <si>
    <t>6-9</t>
  </si>
  <si>
    <t>vaasvormig, half open, grillig</t>
  </si>
  <si>
    <t>april</t>
  </si>
  <si>
    <t>uitheems</t>
  </si>
  <si>
    <t>n.v.t.</t>
  </si>
  <si>
    <t>onderhoudsarm</t>
  </si>
  <si>
    <t>veldesdoorn</t>
  </si>
  <si>
    <t>jaarlijks snoeien</t>
  </si>
  <si>
    <t>aug-okt</t>
  </si>
  <si>
    <t>lilaroze</t>
  </si>
  <si>
    <t>P9</t>
  </si>
  <si>
    <t>zuurbes</t>
  </si>
  <si>
    <t>onderhoudsarm, randensnoei</t>
  </si>
  <si>
    <t>geel</t>
  </si>
  <si>
    <t xml:space="preserve">Acer campestre  </t>
  </si>
  <si>
    <t xml:space="preserve">veldesdoorn   </t>
  </si>
  <si>
    <t>Alnus glutinosa</t>
  </si>
  <si>
    <t>zwarte els</t>
  </si>
  <si>
    <t>Betula pendula</t>
  </si>
  <si>
    <t>ruwe berk</t>
  </si>
  <si>
    <t>Betula pubescens</t>
  </si>
  <si>
    <t>zachte berk</t>
  </si>
  <si>
    <t>Carpinus betulus</t>
  </si>
  <si>
    <t xml:space="preserve">haagbeuk </t>
  </si>
  <si>
    <t>Castanea sativa</t>
  </si>
  <si>
    <t>tamme kastanje</t>
  </si>
  <si>
    <t>Crataegus laevigata</t>
  </si>
  <si>
    <t>Crataegus monogyna</t>
  </si>
  <si>
    <t>eenstijlige meidoorn</t>
  </si>
  <si>
    <t>Fagus sylvatica</t>
  </si>
  <si>
    <t>gewone beuk</t>
  </si>
  <si>
    <t>haagbeuk</t>
  </si>
  <si>
    <t>Fraxinus excelsior</t>
  </si>
  <si>
    <t>es</t>
  </si>
  <si>
    <t>Ligustrum vulgare</t>
  </si>
  <si>
    <t>Prunus avium</t>
  </si>
  <si>
    <t>zoete kers</t>
  </si>
  <si>
    <t>Prunus spinosa</t>
  </si>
  <si>
    <t>Quercus robur</t>
  </si>
  <si>
    <t>zomereik</t>
  </si>
  <si>
    <t>Sambucus racemosa</t>
  </si>
  <si>
    <t>Sorbus aucuparia</t>
  </si>
  <si>
    <t>Tilia cordata</t>
  </si>
  <si>
    <t>winterlinde</t>
  </si>
  <si>
    <t>Tilia x europaea</t>
  </si>
  <si>
    <t>hollandse linde</t>
  </si>
  <si>
    <t>Tilia platyphyllos</t>
  </si>
  <si>
    <t>zomerlinde</t>
  </si>
  <si>
    <t>Ulmus laevis</t>
  </si>
  <si>
    <t>fladderiep</t>
  </si>
  <si>
    <t>Acer rubrum 'Scanlon'</t>
  </si>
  <si>
    <t>Celtis australis</t>
  </si>
  <si>
    <t>Fagus sylvatica 'Dawyck'</t>
  </si>
  <si>
    <t>Fraxinus americana var Microcarpa</t>
  </si>
  <si>
    <t>Fraxinus excelsior 'Atlas'</t>
  </si>
  <si>
    <t>Ginkgo biloba 'Tremonia'</t>
  </si>
  <si>
    <t>Gleditsia triacanthos 'Skyline'</t>
  </si>
  <si>
    <t>Gleditsia triacanthos f. inermis</t>
  </si>
  <si>
    <t>Koelreuteria paniculata</t>
  </si>
  <si>
    <t>Liquidambar styraciflua 'Slender Silhouette'</t>
  </si>
  <si>
    <t>Liriodendron tulipifera 'Fastigiatum'</t>
  </si>
  <si>
    <t>Parrotia persica 'Vanessa'</t>
  </si>
  <si>
    <t>Platanus orientalis 'Minaret'</t>
  </si>
  <si>
    <t>Prunus sargentii 'Rancho'</t>
  </si>
  <si>
    <t>Prunus x schmittii</t>
  </si>
  <si>
    <t>Sorbus intermedia 'Brouwers'</t>
  </si>
  <si>
    <t>Sorbus x arnoldiana 'Schouten'</t>
  </si>
  <si>
    <t>Styphnolobium japonicum  'Regent'</t>
  </si>
  <si>
    <t>Tetradium daniellii</t>
  </si>
  <si>
    <t>Tilia cordata 'Greenspire'</t>
  </si>
  <si>
    <t>Tilia cordata 'Rancho'</t>
  </si>
  <si>
    <t>Tilia platyphyllos 'Delft'</t>
  </si>
  <si>
    <t>Tilia tomentosa 'Brabant'</t>
  </si>
  <si>
    <t>Tilia x favescens 'Glenleven'</t>
  </si>
  <si>
    <t>Ulmus 'Nanguen' (Lutece)</t>
  </si>
  <si>
    <t>Ulmus 'New Horizon'</t>
  </si>
  <si>
    <t>Zelkova serrata</t>
  </si>
  <si>
    <t>Acer x freemanii 'Autumn Blaze'</t>
  </si>
  <si>
    <t>Neerslag infiltratie</t>
  </si>
  <si>
    <t>Wortelgestel (oppervlakkige wortelgroei of diepe wortelgroei)</t>
  </si>
  <si>
    <t>Boomhoogteklasse (1e, 2e of 3e)</t>
  </si>
  <si>
    <t>Agastache 'Blue Fortune'</t>
  </si>
  <si>
    <t>Alchemilla mollis</t>
  </si>
  <si>
    <t>Anemone hybrida 'Honorine Jobert'</t>
  </si>
  <si>
    <t>Aster divaricatus</t>
  </si>
  <si>
    <t>Echinacea purpurea</t>
  </si>
  <si>
    <t>Geranium macrorrhizum 'Spessart'</t>
  </si>
  <si>
    <t>Geranium 'Rozanne'</t>
  </si>
  <si>
    <t>Kalimeris incisa 'Madiva'</t>
  </si>
  <si>
    <t>Liriope muscari 'Ingwersen'</t>
  </si>
  <si>
    <t>Luzula sylvatica</t>
  </si>
  <si>
    <t>Molinia caerulea 'Moorhexe'</t>
  </si>
  <si>
    <t>Nepeta faassenii 'Grol'</t>
  </si>
  <si>
    <t>Panicum virgatum 'Rehbraun'</t>
  </si>
  <si>
    <t>Pennisetum alopecuroides 'Hameln'</t>
  </si>
  <si>
    <t>Persicaria amplexicaulis 'Blackfield'</t>
  </si>
  <si>
    <t>Phlomis russeliana</t>
  </si>
  <si>
    <t>Rudbeckia fulgida 'Goldsturm'</t>
  </si>
  <si>
    <t>Salvia nemerosa 'Mainacht'</t>
  </si>
  <si>
    <t>Sedum 'Herbstfreude'</t>
  </si>
  <si>
    <t>Symphytum azureum</t>
  </si>
  <si>
    <t>Geranium macrorrhizum 'Czakor'</t>
  </si>
  <si>
    <t>Salvia microphylla 'Hot Lips'</t>
  </si>
  <si>
    <t>Buddleja 'Purple Chip'</t>
  </si>
  <si>
    <t>Buddleja 'White Ball'</t>
  </si>
  <si>
    <t>Cornus sanguinea 'Winter Beauty'</t>
  </si>
  <si>
    <t>Deutzia gracilis 'Nikko'</t>
  </si>
  <si>
    <t>Diervilla sessilifolia 'Butterfly'</t>
  </si>
  <si>
    <t>Hedera helix 'Arbori Compact'</t>
  </si>
  <si>
    <t>Hydrangea paniculata 'Dart's Little Dot'</t>
  </si>
  <si>
    <t>Ligustrum obtusifolium 'Dart's Spreader'</t>
  </si>
  <si>
    <t>Philadelphus 'Manteau d'Hermine'</t>
  </si>
  <si>
    <t>Physocarpus capitatus 'Tilden Park'</t>
  </si>
  <si>
    <t>Rosa rugosa 'Pink Pavement'</t>
  </si>
  <si>
    <t>Spiraea betulifolia 'Tor Gold'</t>
  </si>
  <si>
    <t>Spiraea japonica 'Genpei'</t>
  </si>
  <si>
    <t>Symphoricarpos chenaultii 'Hancock'</t>
  </si>
  <si>
    <t>Syringa meyeri 'Palibin'</t>
  </si>
  <si>
    <t>Prunus laurocerasus 'Athene'</t>
  </si>
  <si>
    <t>Rhododendron 'Catawbiense Grandiflorum'</t>
  </si>
  <si>
    <t>Rhododendron 'Cunningham's White'</t>
  </si>
  <si>
    <t>Pinus mugo subsp. Mugo</t>
  </si>
  <si>
    <t>Pinus mugo var. Pumilio</t>
  </si>
  <si>
    <t>Euonymus fortunei 'Dart's Blanket'</t>
  </si>
  <si>
    <t>Salix repens 'Dart's Silver'</t>
  </si>
  <si>
    <t>Ilex meserveae 'Blue Prince'</t>
  </si>
  <si>
    <t>Taxus baccata</t>
  </si>
  <si>
    <t>schietwilg</t>
  </si>
  <si>
    <t>dwergvlinderstruik</t>
  </si>
  <si>
    <t>0,8-1,25</t>
  </si>
  <si>
    <t>purperpaars</t>
  </si>
  <si>
    <t>juli-okt</t>
  </si>
  <si>
    <t>1x per 3 jaar snoeien</t>
  </si>
  <si>
    <t>C2 30-40</t>
  </si>
  <si>
    <t>vlinderstruik</t>
  </si>
  <si>
    <t>juli-sept</t>
  </si>
  <si>
    <t>C2 40-60</t>
  </si>
  <si>
    <t>baardbloem</t>
  </si>
  <si>
    <t>C1,5 30-40</t>
  </si>
  <si>
    <t>blauw</t>
  </si>
  <si>
    <t>kornoelje</t>
  </si>
  <si>
    <t>mei-juni</t>
  </si>
  <si>
    <t>C2 40-50</t>
  </si>
  <si>
    <t>mei-sept</t>
  </si>
  <si>
    <t xml:space="preserve">onderhoudsarm </t>
  </si>
  <si>
    <t>schijnels</t>
  </si>
  <si>
    <t>juli-aug</t>
  </si>
  <si>
    <t>bruidsbloem</t>
  </si>
  <si>
    <t>C1,5 25-30</t>
  </si>
  <si>
    <t>diervilla</t>
  </si>
  <si>
    <t>juni-sept</t>
  </si>
  <si>
    <t>struikklimop</t>
  </si>
  <si>
    <t>sept-okt</t>
  </si>
  <si>
    <t>0,6-0,8</t>
  </si>
  <si>
    <t>groengeel</t>
  </si>
  <si>
    <t>onopvallend</t>
  </si>
  <si>
    <t>kardinaalsmuts</t>
  </si>
  <si>
    <t>pluimhortensia</t>
  </si>
  <si>
    <t>liguster</t>
  </si>
  <si>
    <t>juli</t>
  </si>
  <si>
    <t>schijnhulst</t>
  </si>
  <si>
    <t>boerenjasmijn</t>
  </si>
  <si>
    <t>blaasspirea</t>
  </si>
  <si>
    <t>laurierkers</t>
  </si>
  <si>
    <t>apr-mei</t>
  </si>
  <si>
    <t>roos</t>
  </si>
  <si>
    <t>roze</t>
  </si>
  <si>
    <t>mei-okt</t>
  </si>
  <si>
    <t>spierstruik</t>
  </si>
  <si>
    <t>25-30
wortelgoed struik</t>
  </si>
  <si>
    <t>roze-wit</t>
  </si>
  <si>
    <t>juni-aug</t>
  </si>
  <si>
    <t>sneeuwbes</t>
  </si>
  <si>
    <t>dwergsering</t>
  </si>
  <si>
    <t>1,0-1,3</t>
  </si>
  <si>
    <t>roze/lila</t>
  </si>
  <si>
    <t>mei-juli</t>
  </si>
  <si>
    <t>40-50
kluit</t>
  </si>
  <si>
    <t>C1,5 40-50</t>
  </si>
  <si>
    <t>kruipwilg</t>
  </si>
  <si>
    <t>zilver</t>
  </si>
  <si>
    <t>bergden</t>
  </si>
  <si>
    <t>kortnaaldige bergden</t>
  </si>
  <si>
    <t>grootbloemige rododendron</t>
  </si>
  <si>
    <t>lilapaars</t>
  </si>
  <si>
    <t>3-5</t>
  </si>
  <si>
    <t>wit-roze</t>
  </si>
  <si>
    <t>ooievaarsbek</t>
  </si>
  <si>
    <t>zomeraster</t>
  </si>
  <si>
    <t>leliegras</t>
  </si>
  <si>
    <t>grote veldbies</t>
  </si>
  <si>
    <t>pijpenstrootje</t>
  </si>
  <si>
    <t>kattenkruid</t>
  </si>
  <si>
    <t>Calamagrostis brachytricha</t>
  </si>
  <si>
    <t>vingergras</t>
  </si>
  <si>
    <t>lampepoetsersgras</t>
  </si>
  <si>
    <t>duizendknoop</t>
  </si>
  <si>
    <t>brandkruid</t>
  </si>
  <si>
    <t>zonnehoed</t>
  </si>
  <si>
    <t>salie</t>
  </si>
  <si>
    <t>0,3-0,4</t>
  </si>
  <si>
    <t>juni-juli</t>
  </si>
  <si>
    <t>witgeel</t>
  </si>
  <si>
    <t>paarsroze</t>
  </si>
  <si>
    <t>lichtbruin</t>
  </si>
  <si>
    <t>zwartbruin</t>
  </si>
  <si>
    <t>paarsblauw</t>
  </si>
  <si>
    <t>roodbruin</t>
  </si>
  <si>
    <t>0,8-1,0</t>
  </si>
  <si>
    <t>donkerrood</t>
  </si>
  <si>
    <t>7</t>
  </si>
  <si>
    <t>0,7-1,0</t>
  </si>
  <si>
    <t>rood-wit</t>
  </si>
  <si>
    <t>Heptacodium miconioides</t>
  </si>
  <si>
    <t>zevenzonenboom</t>
  </si>
  <si>
    <t>blazenboom</t>
  </si>
  <si>
    <t>Cladrastis kentukea</t>
  </si>
  <si>
    <t>geelhout</t>
  </si>
  <si>
    <t>zakdoekenboom</t>
  </si>
  <si>
    <t>Cercis canadensis 'Forest Pansy'</t>
  </si>
  <si>
    <t>Acer griseum</t>
  </si>
  <si>
    <t>papieresdoorn</t>
  </si>
  <si>
    <t>Buddleja davidii 'Dart's Papillon Blue'</t>
  </si>
  <si>
    <t>Cotinus coggygria 'Royal Purple'</t>
  </si>
  <si>
    <t>pruikenboom</t>
  </si>
  <si>
    <t>wilde kardinaalsmuts</t>
  </si>
  <si>
    <t>Euonymus europaeus 'Red Cascade'</t>
  </si>
  <si>
    <t>Hamamelis intermedia 'Pallida'</t>
  </si>
  <si>
    <t>Ilex aquifolium 'J.C. van Tol'</t>
  </si>
  <si>
    <t>hulst</t>
  </si>
  <si>
    <t>Magnolia 'Susan'</t>
  </si>
  <si>
    <t>glansmispel</t>
  </si>
  <si>
    <t>trosvlier</t>
  </si>
  <si>
    <t>Pinus nigra subsp. Nigra</t>
  </si>
  <si>
    <t>zwarte den</t>
  </si>
  <si>
    <t>Chimonanthus praecox</t>
  </si>
  <si>
    <t>meloenboompje</t>
  </si>
  <si>
    <t>pindakaasboom</t>
  </si>
  <si>
    <t>Davidia involucrata var. vilmoriniana</t>
  </si>
  <si>
    <t>Ptelea trifoliata</t>
  </si>
  <si>
    <t>lederboom</t>
  </si>
  <si>
    <t>Quercus ilex</t>
  </si>
  <si>
    <t>steeneik</t>
  </si>
  <si>
    <t>sleedoorn</t>
  </si>
  <si>
    <t>tweestijlige meidoorn</t>
  </si>
  <si>
    <t>Populus x canadensis</t>
  </si>
  <si>
    <t>Canada populier</t>
  </si>
  <si>
    <t>Populus x canadensis 'Robusta'</t>
  </si>
  <si>
    <t>Tilia x europaea 'Euchlora'</t>
  </si>
  <si>
    <t>leilinde</t>
  </si>
  <si>
    <t>Corylus colurna</t>
  </si>
  <si>
    <t xml:space="preserve">Carpinus betulus </t>
  </si>
  <si>
    <t>leihaagbeuk</t>
  </si>
  <si>
    <t>dropplant</t>
  </si>
  <si>
    <t>licht paarsblauw</t>
  </si>
  <si>
    <t>vrouwenmantel</t>
  </si>
  <si>
    <t>groengeel tot heldergeel</t>
  </si>
  <si>
    <t>herfstanemoon</t>
  </si>
  <si>
    <t>sneeuwaster</t>
  </si>
  <si>
    <t>diamantgras</t>
  </si>
  <si>
    <t>0,8-1,2</t>
  </si>
  <si>
    <t>grijsbruin</t>
  </si>
  <si>
    <t>rozerood</t>
  </si>
  <si>
    <t>rotsooievaarsbek</t>
  </si>
  <si>
    <t>wit/roze</t>
  </si>
  <si>
    <t>koninginnekruid</t>
  </si>
  <si>
    <t>lavendel</t>
  </si>
  <si>
    <t>smeerwortel</t>
  </si>
  <si>
    <t>Eupatorium cannabinum</t>
  </si>
  <si>
    <t>Choisya ternata 'White Dazzler'</t>
  </si>
  <si>
    <t>choisya</t>
  </si>
  <si>
    <t>Clethra alnifolia 'White Spire'</t>
  </si>
  <si>
    <t>olijfwilg</t>
  </si>
  <si>
    <t>blauwe hulst</t>
  </si>
  <si>
    <t>gewone liguster</t>
  </si>
  <si>
    <t>venijnboom</t>
  </si>
  <si>
    <t>Europese netelboom</t>
  </si>
  <si>
    <t>zuilbeuk</t>
  </si>
  <si>
    <t>Amerikaanse es</t>
  </si>
  <si>
    <t>bijenboom</t>
  </si>
  <si>
    <t>kegellinde</t>
  </si>
  <si>
    <t>Japanse schijniep</t>
  </si>
  <si>
    <t>Carpinus betulus 'Lucas'</t>
  </si>
  <si>
    <t>wilde lijsterbes</t>
  </si>
  <si>
    <t>Liquidambar styraciflua 'Paarl'</t>
  </si>
  <si>
    <t>Liriodendron tulipifera</t>
  </si>
  <si>
    <t>Quercus robur 'Fastigiate Koster'</t>
  </si>
  <si>
    <t>Amelanchier arborea 'Robin Hill'</t>
  </si>
  <si>
    <t>Juglans regia</t>
  </si>
  <si>
    <t>Nyssa sylvatica</t>
  </si>
  <si>
    <t>Pinus sylvestris</t>
  </si>
  <si>
    <t>Styrax japonicus</t>
  </si>
  <si>
    <t>Syringa pekinensis 'Yellow Fragrance'</t>
  </si>
  <si>
    <t>Chinese sering</t>
  </si>
  <si>
    <t>bedrijventerrein, park, buitengebied</t>
  </si>
  <si>
    <t>10-15</t>
  </si>
  <si>
    <t>ovaal, dichte kroon, grillig groeiend</t>
  </si>
  <si>
    <t>april-mei</t>
  </si>
  <si>
    <t>Fraxinus americana 'Skyline'</t>
  </si>
  <si>
    <t>tulpenboom</t>
  </si>
  <si>
    <t>zwarte tupeloboom</t>
  </si>
  <si>
    <t>grove den</t>
  </si>
  <si>
    <t>Zelkova serrata 'Village Green'</t>
  </si>
  <si>
    <t>park</t>
  </si>
  <si>
    <t>Japanse storaxboom</t>
  </si>
  <si>
    <r>
      <t xml:space="preserve">gemengde Limburgse haag </t>
    </r>
    <r>
      <rPr>
        <i/>
        <sz val="11"/>
        <color theme="1"/>
        <rFont val="Aptos Narrow"/>
        <family val="2"/>
        <scheme val="minor"/>
      </rPr>
      <t>(Acer campestre, Carpinus betulus, Cornus mas, Cornus sanguinea, Corylus avellana, Crataegus laevigata, Cytisus scoparius, Euonymus europaeus, Ilex aquifolium, Ligustrum vulgare, Prunus padus, Prunus spinosa, Rhamnus cathartica, Frangula alnus, Rosa canina, Sambucus nigra, Sambucus racemose, Viburnum opulus)</t>
    </r>
  </si>
  <si>
    <t>veldesdoorn, haagbeuk, gele kornoelje, rode kornoelje, gewone hazelaar, tweestijlige meidoorn, brem, wilde kardinaalsmuts, hulst, liguster, gewone vogelkers, sleedoorn, wegedoorn, vuilboom, hondsroos, gewone vlier, trosvlier, gelderse roos</t>
  </si>
  <si>
    <t>Nepeta faassenii 'Walker's Low'</t>
  </si>
  <si>
    <t>lila(roze)</t>
  </si>
  <si>
    <t>Eupatorium maculatum 'Atropurpureum'</t>
  </si>
  <si>
    <t>1,5-2,5</t>
  </si>
  <si>
    <t>Aster novae-angliae 'Purple Dome'</t>
  </si>
  <si>
    <t>paars</t>
  </si>
  <si>
    <t>sept-nov</t>
  </si>
  <si>
    <t>Lavandula angustifolia 'Dwarf Blue'</t>
  </si>
  <si>
    <t>violetpaars</t>
  </si>
  <si>
    <t>juni-okt</t>
  </si>
  <si>
    <t>licht paarsbruin</t>
  </si>
  <si>
    <t>mei-aug</t>
  </si>
  <si>
    <t>violetblauw</t>
  </si>
  <si>
    <t>stevige en langbloeiende plant, zon en halfschaduw, matig tolerant voor strooizout</t>
  </si>
  <si>
    <t>purperrood</t>
  </si>
  <si>
    <t>april-juli</t>
  </si>
  <si>
    <t>CO2 vastlegging</t>
  </si>
  <si>
    <t>bedrijventerrein, woongebied, winkelcentrum, park, buitengebied</t>
  </si>
  <si>
    <t>Ilex aquifiolium 'J.C. van Tol'</t>
  </si>
  <si>
    <t>alle landschapstypen</t>
  </si>
  <si>
    <t>terrasrand, middenterras</t>
  </si>
  <si>
    <t>park, buitengebied</t>
  </si>
  <si>
    <t>bedrijventerrein, woongebied, park, buitengebied</t>
  </si>
  <si>
    <t>bedrijventerrein, woongebied, winkelcentrum, park</t>
  </si>
  <si>
    <t>80-100</t>
  </si>
  <si>
    <t>1gram/m2</t>
  </si>
  <si>
    <t>laagterras, terrasrand, middenterras</t>
  </si>
  <si>
    <t>1,0-1,2</t>
  </si>
  <si>
    <t>0,4-0,5</t>
  </si>
  <si>
    <t>0,7-0,9</t>
  </si>
  <si>
    <t>0,5-0,6</t>
  </si>
  <si>
    <t>1,2-1,5</t>
  </si>
  <si>
    <t>0,7-0,8</t>
  </si>
  <si>
    <t>0,4-0,6</t>
  </si>
  <si>
    <t>10-20</t>
  </si>
  <si>
    <t>6-12</t>
  </si>
  <si>
    <t>kegelvormig tot ovaal, halfopen kroon</t>
  </si>
  <si>
    <t>maart-april</t>
  </si>
  <si>
    <t>buingeel</t>
  </si>
  <si>
    <t>herfstkleur donkergeel, verdraagt schaduw, snoei wordt goed verdragen (snoei nooit in het voorjaar), zeer goed winterhard, hoge droogtetolerantie, redelijk tot goed strooizouttolerant, verdraagt verharding matig (verdraagt halfverharding), kurklijsten op de twijgen</t>
  </si>
  <si>
    <t>15-30</t>
  </si>
  <si>
    <t>8-12</t>
  </si>
  <si>
    <t>ovaal, los en half open van structuur</t>
  </si>
  <si>
    <t>oppervlakkig</t>
  </si>
  <si>
    <t>afbladderende bast, herfstkleur geel tot geelbruin, losse bodem, vraagt weinig vocht, kan op droge grond, zeer goed winterhard, matig droogtetolerant, redelijk tot goed strooizouttolerant, verdraagt geen verharding</t>
  </si>
  <si>
    <t>15-20</t>
  </si>
  <si>
    <t xml:space="preserve">ovaal, los en half open  </t>
  </si>
  <si>
    <t>in jeugd kegelvormig, later breed eirond tot rond, dichte kroon</t>
  </si>
  <si>
    <t>herfstkleur goudgeel, verteerd blad is een goede bodemverbetering, geringe bodemeisen, bij voorkeur leemhoudende bodems, zeer goed winterhard, matig droogtetolerant, verdraagt geen verharding</t>
  </si>
  <si>
    <t>eivormig, geribd nootje in losse vruchtkatjes</t>
  </si>
  <si>
    <t>20-30</t>
  </si>
  <si>
    <t>20-25</t>
  </si>
  <si>
    <t>rond, grillig, dichte kroon</t>
  </si>
  <si>
    <t>roomkleurig</t>
  </si>
  <si>
    <t>geurende mannelijke bloemen, vrouwelijke bloemen zijn klein en groen en onopvallend, vruchten zijn eetbaar, luchtige, vruchtbare, humushoudende bodem, zeer goed winterhard, matig droogtetolerant, verdraagt geen verharding, mogelijk overlast door stekels, zaad (pluis) of vruchten</t>
  </si>
  <si>
    <t>opvallend zwarte knoppen, bloeit net voor de bladontwikkeling, voedselrijke vochtige bodem, zeer goed winterhard, lage droogtetolerantie, redelijk tot goed strooizouttolerant, verdraagt geen verharding</t>
  </si>
  <si>
    <t>25-30</t>
  </si>
  <si>
    <t>breed ovaal tot rond, halfopen kroon en grillig</t>
  </si>
  <si>
    <t>diepgaand</t>
  </si>
  <si>
    <t>groene ronde bolster, lichtbruine noot en eetbaar</t>
  </si>
  <si>
    <t>rond onregelmatig, halfopen kroon, grillig</t>
  </si>
  <si>
    <t>groen</t>
  </si>
  <si>
    <t>geelrode herfstkleur, voedselrijke vochthoudende bodem, zeer goed winterhard, lage droogtetolerantie, verdraagt geen verharding</t>
  </si>
  <si>
    <t>breed eirond tot rond, halfopen kroon, grillig</t>
  </si>
  <si>
    <t>eikels</t>
  </si>
  <si>
    <t>brede ronde kroon,halfopen, onregelmatige structuur</t>
  </si>
  <si>
    <t>voedselrijk en vochthoudende grond, zeer goed winterhard, lage droogtetolerantie, redelijk tot goed strooizouttolerant, verdraagt geen verharding</t>
  </si>
  <si>
    <t>14-18</t>
  </si>
  <si>
    <t xml:space="preserve">geel </t>
  </si>
  <si>
    <t>ovaal tot eirond, halfopen kroon, grillig</t>
  </si>
  <si>
    <t>herfstkleur geel tot oranjerood, gelijktijdig met herfstkleur komen oranjerode vruchten, geringe bodemeisen, groeit op droge arme grond, zeer goed winterhard, matig droogtetolerant, verdraagt geen verharding</t>
  </si>
  <si>
    <t>6-8</t>
  </si>
  <si>
    <t>breed eirond, half open kroon</t>
  </si>
  <si>
    <t xml:space="preserve">breed eirond tot rond, halfopen kroon  </t>
  </si>
  <si>
    <t>rond-eivormig, eerst viltig, later kaal</t>
  </si>
  <si>
    <t>sterk geurende bloemen in de vroege zomer, kleine ronde vruchten in de nazomer, weinig last van luis, alle grondsoorten en verdraagt droogte, zeer goed winterhard, matig droogtetolerant, verdraagt verharding</t>
  </si>
  <si>
    <t>30-40</t>
  </si>
  <si>
    <t>variabele breed piramidale kroon, halfopen kroon</t>
  </si>
  <si>
    <t>rond tot ovaal, grijsbruin, viltig behaard</t>
  </si>
  <si>
    <t>veel wortelopslag onder aan de stam, blad loopt eerder uit dan bij T. cordata, geurende bloemen, weinig gevoelig voor luis, zeer goed winterhard, lage droogtetolerantie, verdraagt geen verharding</t>
  </si>
  <si>
    <t>30-35</t>
  </si>
  <si>
    <t>breed eirond tot rond met afgeronde top, halfopen kroon</t>
  </si>
  <si>
    <t>eivormig, grijs, grijsviltig behaard</t>
  </si>
  <si>
    <t>open, breed ovale kroon, later rond</t>
  </si>
  <si>
    <t>12-20</t>
  </si>
  <si>
    <t>rood</t>
  </si>
  <si>
    <t>platte gevleugelde nootjes aan steeltjes, rond</t>
  </si>
  <si>
    <t>terrasrand, middenterras, heuvelland</t>
  </si>
  <si>
    <t>Stedelijke bomen</t>
  </si>
  <si>
    <t>n.t.b., locatiespecifiek</t>
  </si>
  <si>
    <t>C2 25-30</t>
  </si>
  <si>
    <t>C1,5 20-25</t>
  </si>
  <si>
    <t>30-40 met kluit</t>
  </si>
  <si>
    <t>25-30 met kluit</t>
  </si>
  <si>
    <t>20-25 met kluit</t>
  </si>
  <si>
    <t>30-40 wortelgoed struik</t>
  </si>
  <si>
    <t>125-150 met draadkluit 3-5 tak solitair</t>
  </si>
  <si>
    <t>175-200 met draadkluit solitair</t>
  </si>
  <si>
    <t>C2 60-80</t>
  </si>
  <si>
    <t>150-175 met kluit</t>
  </si>
  <si>
    <t>125-150 met draadkluit solitair</t>
  </si>
  <si>
    <t>50-60 met kluit</t>
  </si>
  <si>
    <t>aug-sept</t>
  </si>
  <si>
    <t>100-125 met draadkluit solitair</t>
  </si>
  <si>
    <t>100-125 met kluit solitair</t>
  </si>
  <si>
    <t xml:space="preserve">mei </t>
  </si>
  <si>
    <t>150-175 met kluit solitair</t>
  </si>
  <si>
    <t>125-150 met kluit solitair</t>
  </si>
  <si>
    <t>april-mei en aug</t>
  </si>
  <si>
    <t>paars/roze</t>
  </si>
  <si>
    <t>125-150 met kluit</t>
  </si>
  <si>
    <t>juni</t>
  </si>
  <si>
    <t>geel, wit/creme</t>
  </si>
  <si>
    <t>C30 175-200</t>
  </si>
  <si>
    <t>100-125 stuik</t>
  </si>
  <si>
    <t>60-80 met kluit</t>
  </si>
  <si>
    <t>wit/creme</t>
  </si>
  <si>
    <t>300-350 met draadkluit</t>
  </si>
  <si>
    <t>jonge twijgen dikwijls sterk gedoornd, gele herfstkleur, bloeit met welriekende bloemen, vruchten in de herfst, zeer goed winterhard, hoge droogtetolerantie,  verdraagt geen verharding</t>
  </si>
  <si>
    <t>kleine dofrode steenvruchten</t>
  </si>
  <si>
    <t>Liefst matig snoeien i.v.m. de gemakkelijke vorming van waterlot</t>
  </si>
  <si>
    <t>takken voorzien van doorns, blad verschijnt vroeg in het voorjaar, bloeit met welriekende bloemen, vruchten in het najaar, voedselrijke niet te natte bodem, zeer goed winterhard, matig droogtetolerant,  verdraagt geen verharding</t>
  </si>
  <si>
    <t>40-50 met kluit</t>
  </si>
  <si>
    <t>Elaegnus x ebbingei</t>
  </si>
  <si>
    <t>okt-nov</t>
  </si>
  <si>
    <t>beukennootjes voornamelijk als boomvormer</t>
  </si>
  <si>
    <t>afhankelijk van gekozen sortiment</t>
  </si>
  <si>
    <t>voorgestelde soorten kunnen gebruikt worden in een gemengde haag. Gewenste sortiment kan zelf samengsteld worden</t>
  </si>
  <si>
    <t>glanzend rode, vlezige steenvruchten</t>
  </si>
  <si>
    <t>wintergroen, bladeren kleine stekels, vrouwelijke bloemen klein en onopvallend gevolgd door bessen, humusrijke vochthoudende goed doorlatende bodem, zuur als kalkhoudend, heeft giftige onderdelen, zeer goed winterhard, matig droogtetolerant,  verdraagt geen verharding</t>
  </si>
  <si>
    <t>wit, onopvallend</t>
  </si>
  <si>
    <t xml:space="preserve">groenblijvend, geen vruchten, geen stekels of doorns, blauwgroen blad, verdraagt geen verharding, </t>
  </si>
  <si>
    <t>glanzend zwarte bessen</t>
  </si>
  <si>
    <t>halfwintergroen, geurende bloemen en trekt bijen aan, bloei gevolgd door bessen, kalkrijke zandgrond heeft de voorkeur, verdraagt snoei goed, heeft giftige onderdelen, verdraagt verharding</t>
  </si>
  <si>
    <t>maart</t>
  </si>
  <si>
    <t>eetbaar, blauw tot zwart</t>
  </si>
  <si>
    <t xml:space="preserve">wintergroen, vruchten na de onopvallende bloei, zaden van de vrucht en naalden zijn giftig, zeer goed winterhard, matig droogtetolerant,   verdraagt geen verharding </t>
  </si>
  <si>
    <t>rood, zaden zijn giftig</t>
  </si>
  <si>
    <t>abelia</t>
  </si>
  <si>
    <t>witroze</t>
  </si>
  <si>
    <t>Abelia x grandiflora</t>
  </si>
  <si>
    <t>1,25-2,0</t>
  </si>
  <si>
    <t>1,5-2,0</t>
  </si>
  <si>
    <t>zaaddozen in het najaar</t>
  </si>
  <si>
    <t>kleine onopvallende doosvrucht</t>
  </si>
  <si>
    <t>kleine ronde besjes</t>
  </si>
  <si>
    <t>kleine blauwzwarte bessen</t>
  </si>
  <si>
    <t>sporadisch kleine steenvruchten</t>
  </si>
  <si>
    <t>kleine rode zaaddozen</t>
  </si>
  <si>
    <t>dennenappels</t>
  </si>
  <si>
    <t>dennenkegels</t>
  </si>
  <si>
    <t>zwarte bessen</t>
  </si>
  <si>
    <t>kleine onopvallende droge doosvruchten</t>
  </si>
  <si>
    <t>droge zaaddozen</t>
  </si>
  <si>
    <t>rozenbottels</t>
  </si>
  <si>
    <t>jaarlijks snoeien, randensnoei</t>
  </si>
  <si>
    <t>kleine bruine doosvruchten</t>
  </si>
  <si>
    <t>onopvallende zaaddozen</t>
  </si>
  <si>
    <t>bessen</t>
  </si>
  <si>
    <t>onopvallende bruine doosvruchten</t>
  </si>
  <si>
    <t>bossige plant met opvallend zacht behaarde bladeren, dauw- en regendruppels blijven op het blad liggen, matig tolerant voor strooizout, zon en halfschaduw</t>
  </si>
  <si>
    <t>sterke, bossige en uitstoelende plant, matig strooizoutbestendig, meeldauwresistent, goed onder bomen, droge plaatsen, boomspiegels, zon, halfschaduw en schaduw</t>
  </si>
  <si>
    <t>zeer resistent tegen meeldauw, zon en halfschaduw</t>
  </si>
  <si>
    <t>rijke bloei die veel bijen en vlinders aantrekt, gevoelig voor strooizout, zon en halfschaduw</t>
  </si>
  <si>
    <t>herfstkleur opvallend roodpurper, geschikt voor grootschalige toepassingen, groeikrachtige bodembedekker die een dik kussen vormt, (half)wintergroen, zon en halfschaduw</t>
  </si>
  <si>
    <t>wintergroen, zon en halfschaduw</t>
  </si>
  <si>
    <t>lange bloeitijd, zon en halfschaduw</t>
  </si>
  <si>
    <t>sterke lavendelgeur, compacte groei, trekt zeer veel insecten aan tijdens de bloei, hittetolerant, bij voorkeur op drogere standplaatsen in de volle zon, gevoelig voor verdichte grond, matig tolerant voor strooizout, zon</t>
  </si>
  <si>
    <t>wintergroen, kan in schaduw, onder bomen, zon, halfschaduw en schaduw</t>
  </si>
  <si>
    <t>onder bomen en boomspiegels, breidt zich gestaag uit, sterk en verdraagt droogte, zon, halfschaduw en schaduw</t>
  </si>
  <si>
    <t>stijf rechtopgaand groeiend, compacte pollen, verdraagt droogte, zon en halfschaduw</t>
  </si>
  <si>
    <t>grijsgroen blad geurt aangenaam bij wrijven, vrij droge tot droge grond, zon en halfschaduw</t>
  </si>
  <si>
    <t>stengels en blad sterk en aangenaam geurend, vrij droge tot droge goed doorlatende bodem, matig tolerant voor strooizout, zon en halfschaduw</t>
  </si>
  <si>
    <t>polvormig, compact, rechtopgaand, rode purperen herfstkleur, zon en halfschaduw</t>
  </si>
  <si>
    <t>bloeit met dikke pluizige pluimen, herfstkleur geelbruin, niet op vochtige plaatsen, tolerant voor strooizout, zon</t>
  </si>
  <si>
    <t>rijkbloeiend, zon en halfschaduw</t>
  </si>
  <si>
    <t>verdraagt droge bodem,  zon</t>
  </si>
  <si>
    <t>vochtigere plaatsen, zon en halfschaduw</t>
  </si>
  <si>
    <t>trekt met bloei vlinders en bijen aan, vetplantachtige bladeren, roodachtig in de herfst, mooi winterbeeld, droogte- en hittebestendig, niet te nat, zon en halfschaduw</t>
  </si>
  <si>
    <t>sterke uitstoelende plant, snelgroeiend met dichte bladmassa daardoor onkruid onderdrukkend, prefereert een vochtige tot natte standplaats, elke vochtige tot natte voedselrijke bodem, matig tolerant voor strooizout, zon en halfschaduw</t>
  </si>
  <si>
    <t>woongebied, winkelcentrum, park</t>
  </si>
  <si>
    <t xml:space="preserve">woongebied, winkelcentrum, park </t>
  </si>
  <si>
    <t>bijenplant, licht geurende bloem, zon en halfschaduw</t>
  </si>
  <si>
    <t>zeer rijk bloeiend, zon en halfschaduw</t>
  </si>
  <si>
    <t>gele herfstkleur, vurige twijgen in de winter, zon en halfschaduw</t>
  </si>
  <si>
    <t>licht woekerend en sluit daardoor goed, zon</t>
  </si>
  <si>
    <t>kan onder bomen en droge standplaatsen, bijzonder sterk, bossige struik, zon, halfschaduw en schaduw</t>
  </si>
  <si>
    <t>goede bodembedekker, vrijwel platte groeiwijze, winterkleur brons met purper, wintergroen, vruchten en zaden zijn giftig, bestand tegen strooizout en luchtvervuiling, zon, halfschaduw en schaduw</t>
  </si>
  <si>
    <t>kan onder bomen en in de schaduw, late bloei, insectenplant, vruchten dofzwart, wintergroen, zon, halfschaduw en schaduw</t>
  </si>
  <si>
    <t xml:space="preserve">herfstkleur bruingeel, koele niet te droge standplaatsen, lage brede groeiwijze, bloem verkleurt van wit naar lichtroze, zon en halfschaduw </t>
  </si>
  <si>
    <t xml:space="preserve">blad lang aanblijvend in de herfst, spreidende groeiwijze, zon en halfschaduw </t>
  </si>
  <si>
    <t xml:space="preserve">kan onder bomen, zwak geurende bloei, dicht vertakt, zon en halfschaduw </t>
  </si>
  <si>
    <t xml:space="preserve">verdraagt luchtvervuiling, grote vakken op industrieterreinen, dichte struik, zon en halfschaduw </t>
  </si>
  <si>
    <t>sterke, lage dwergden, lichtbruine eindknoppen vallen goed op tussen de groene naalden, verdraagt strooizout, bossig, breder dan hoog, ook geschikt voor droge standplaatsen, zon, halfschaduw en schaduw</t>
  </si>
  <si>
    <t>goed uitstoelende, compacte en brede struik, glanzend blad, wintergroen, zon, halfschaduw en schaduw</t>
  </si>
  <si>
    <t xml:space="preserve">voor grootschalige toepassingen, verdraagt sterke snoei, wintergroen, iets zure tot neutrale standplaatsen, goed op zand, zon en halfschaduw </t>
  </si>
  <si>
    <t>rijkbloeiend, wintergroen, verdraagt sterke snoei goed, kan onder bomen, iets zure tot neutrale standplaatsen goed op zure zandgronden, zon, halfschaduw en schaduw</t>
  </si>
  <si>
    <t>breed groeiende takken, bodembedekker, rijke bloei, zandige bodem goed doorlatend, zon</t>
  </si>
  <si>
    <t xml:space="preserve">geel blad, herfstkleur oranjerood, zon en halfschaduw </t>
  </si>
  <si>
    <t xml:space="preserve">tweekleurige bloemtuilen, zon en halfschaduw </t>
  </si>
  <si>
    <t>kan onder bomen, kleine purperroze bessen in najaar, goed tegen luchtvervuiling en uitlaatgassen, zon, halfschaduw en schaduw</t>
  </si>
  <si>
    <t xml:space="preserve">geurende bloemen, zon en halfschaduw </t>
  </si>
  <si>
    <t>6-10</t>
  </si>
  <si>
    <t>rond, halfopen kroon, grillig</t>
  </si>
  <si>
    <t>geelgroen, onopvallend</t>
  </si>
  <si>
    <t>2/3</t>
  </si>
  <si>
    <t>geurende bloem, zon en halfschaduw</t>
  </si>
  <si>
    <t>brede ronde kroon</t>
  </si>
  <si>
    <t>8-10</t>
  </si>
  <si>
    <t>200-250 met draadkluit solitair</t>
  </si>
  <si>
    <t>rond, halfopen kroon</t>
  </si>
  <si>
    <t>lichtroze/ paars</t>
  </si>
  <si>
    <t xml:space="preserve">diepgaand </t>
  </si>
  <si>
    <t>2-4</t>
  </si>
  <si>
    <t>2,5-3</t>
  </si>
  <si>
    <t xml:space="preserve">vaasvormig </t>
  </si>
  <si>
    <t>dec-maart</t>
  </si>
  <si>
    <t xml:space="preserve">rond, halfopen </t>
  </si>
  <si>
    <t>4-6</t>
  </si>
  <si>
    <t>diepblauwe bessen, giftig voor mensen</t>
  </si>
  <si>
    <t>rond tot afgeplat bolvormig</t>
  </si>
  <si>
    <t>blad loopt zwartpurper uit en is in de zomer diep purperrood, herfstkleur via licht oranje naar dieprood, voedselhoudende voldoende vochtige goed doorlatende bodem, verdraagt tijdelijk droogte, zon, verdraagt geen verharding</t>
  </si>
  <si>
    <t>kleine afgeplatte steenvrucht</t>
  </si>
  <si>
    <t>breed eirond tot rond, halfopen</t>
  </si>
  <si>
    <t>langgesteelde steenvruchten</t>
  </si>
  <si>
    <t>breed eirond, halfopen</t>
  </si>
  <si>
    <t>herfstkleur rood, kurklijsten op de twijgen, heeft giftige onderdelen, zon en halfschaduw, verdraagt halfverharding</t>
  </si>
  <si>
    <t>4-5</t>
  </si>
  <si>
    <t>breed vaasvormig, halfopen kroon, grillig</t>
  </si>
  <si>
    <t>dec-feb</t>
  </si>
  <si>
    <t>3-4</t>
  </si>
  <si>
    <t>bruine doosvrucht</t>
  </si>
  <si>
    <t>4-7</t>
  </si>
  <si>
    <t>3-6</t>
  </si>
  <si>
    <t>vaasvormig tot rond, halfopen, grillig</t>
  </si>
  <si>
    <t>langwerpige doosvrucht</t>
  </si>
  <si>
    <t>breed ovaal, dichte kroon</t>
  </si>
  <si>
    <t>breed eirond tot rond, dichte kroon, grillig</t>
  </si>
  <si>
    <t>Photinia x fraseri 'Red Robin'</t>
  </si>
  <si>
    <t>rode bessen, later zwart</t>
  </si>
  <si>
    <t>rond, afgeplat bolvormig, dichte kroon</t>
  </si>
  <si>
    <t>5-6</t>
  </si>
  <si>
    <t>losse kroon, rond, dicht</t>
  </si>
  <si>
    <t>herfstkleur geel, plant is aromatisch in alle delen, geurend blad, vruchten verdrogen aan de plant en blijven sierlijk tot ver in de winter, halfschaduw, verdraagt halfverharding</t>
  </si>
  <si>
    <t>wintergroen, redelijk winterhard, hoge droogtetolerantie,  redelijk tot goed strooizouttolerant, verdraagt verharding matig (verdraagt halfverharding), zon</t>
  </si>
  <si>
    <t>12-15</t>
  </si>
  <si>
    <t>eirond, later rond, dichte kroon, grillig</t>
  </si>
  <si>
    <t>lang eivormige eikels</t>
  </si>
  <si>
    <t>rond, open</t>
  </si>
  <si>
    <t>rode steenvrucht, bes</t>
  </si>
  <si>
    <t>herfstkleur geel, kalkarme bodems, zeer goed winterhard, lage droogtetolerantie, verdraagt verharding , zon, halfschaduw en schaduw</t>
  </si>
  <si>
    <t>harde eivormige steenvruchten</t>
  </si>
  <si>
    <t>breed piramidaal tot ovaal, halfopen, grillig</t>
  </si>
  <si>
    <t>creme/geel</t>
  </si>
  <si>
    <t>geurende bloem, zon en halfschaduw, verdraagt geen verharding, verdraagt strooizout</t>
  </si>
  <si>
    <t>breed ovaal tot rond, half open</t>
  </si>
  <si>
    <t>Carpinus betulus 'A. Beeckman'</t>
  </si>
  <si>
    <t>zuilvormig, later piramidaal, dichte kroon</t>
  </si>
  <si>
    <t>10</t>
  </si>
  <si>
    <t>herfstkleur goudgeel, geen vruchten omdat het met mannelijke katjes bloeit, verteerde blad is een goede bodemverbeteraar, kan op droge grond, verdraagt verharding</t>
  </si>
  <si>
    <t>10-13</t>
  </si>
  <si>
    <t>purpergroen</t>
  </si>
  <si>
    <t xml:space="preserve">herfstkleur oranjerood, mannelijke cultivar dus geen vruchten, vochtige grond, verdraagt halfverharding, </t>
  </si>
  <si>
    <t>diepgaand en oppervlakkig</t>
  </si>
  <si>
    <t>zuilvormig tot smal piramidaal, halfopen</t>
  </si>
  <si>
    <t>geelgroen onopvallend</t>
  </si>
  <si>
    <t>ronde stekelige doosvrucht aan lange steel</t>
  </si>
  <si>
    <t>Benodigde groeiplaats o.b.v. levensduur 
optimaal 60 jaar gemiddeld</t>
  </si>
  <si>
    <t>Benodigde groeiplaats o.b.v. levensduur 
optimaal 40 jaar gemiddeld</t>
  </si>
  <si>
    <t>Benodigde groeiplaats o.b.v. levensduur 
optimaal 80 jaar gemiddeld</t>
  </si>
  <si>
    <t>herfstkleur geel, zeer goed winterhard, hoge droogtetolerantie, redelijk tot goed strooizouttolerant, verdraagt verharding, weinig gevoelig voor meeldauw.</t>
  </si>
  <si>
    <t>breed piramidaal tot ovaal, dichte vertakking</t>
  </si>
  <si>
    <t>9-12</t>
  </si>
  <si>
    <t>herfstkleur oranje tot rood, alle grondsoorten niet te kalkrijk, zeer goed winterhard, matig droogtetolerant, verdraagt verharding</t>
  </si>
  <si>
    <t>compacte, smalle zuilvormige dichte kroon</t>
  </si>
  <si>
    <t>bast in de winter opvallend grijze kleur, herfstkleur geel en rood, bessen in de herfst die van donkerrood naar zwart verkleuren, geeft weinig vruchten, liefst enigzins kalkhoude grond en niet te nat, zeer goed winterhard, lage droogtetolerantie, redelijk tot goed strooizouttolerant, verdraagt verharding matig (verdraagt halfverharding)</t>
  </si>
  <si>
    <t>5-10</t>
  </si>
  <si>
    <t>ovaal, later breder, halfopen kroon</t>
  </si>
  <si>
    <t>3/2</t>
  </si>
  <si>
    <t>laagterras, heuvelland</t>
  </si>
  <si>
    <t>compacte, smal piramidale kroon die op latere leeftijd smal eivormig wordt, dicht</t>
  </si>
  <si>
    <t>herfstkleur bruingeel tot goudgeel, verdorde blad blijft in wintermaanden zeer lang hangen, verteerde blad is een goede bodemverbeteraar, bij voorkeur leemhoudende grond, zeer goed winterhard, matig droogtetolerant, verdraagt verharding</t>
  </si>
  <si>
    <t>losse vruchtkatjes</t>
  </si>
  <si>
    <t>rond tot schermvormig</t>
  </si>
  <si>
    <t>na de onopvallende bloei volgen besvormige steenvruchten, herfstkleur geel, zeer goed winterhard, hoge droogtetolerantie, verdraagt verharding</t>
  </si>
  <si>
    <t>ruwe kurkachtige schors, zeer goed winterhard, matig droogtetolerant, verdraagt verharding</t>
  </si>
  <si>
    <t>eetbare noten met grillige vruchthulzen</t>
  </si>
  <si>
    <t>20</t>
  </si>
  <si>
    <t>breed eirond, later breed kegelvormig, halfopen</t>
  </si>
  <si>
    <t>febr-maart</t>
  </si>
  <si>
    <t>mannelijke katjes, vrouwelijk onopvallend</t>
  </si>
  <si>
    <t>slanke zuilvormige boom</t>
  </si>
  <si>
    <t>3</t>
  </si>
  <si>
    <t>gesloten, breed eivormig</t>
  </si>
  <si>
    <t>15-18</t>
  </si>
  <si>
    <t>herfstkleur geel/oranje/rood, liefst rijke vochtige open bodem maar kan ook op droge leemhoudende bodem, zeer goed winterhard, matig droogtetolerant, redelijk tot goed strooizouttolerant, verdraagt verharding matig (verdraagt halfverharding)</t>
  </si>
  <si>
    <t>blad loopt relatief laat uit, slanke groeiwijze, gele herfstkleur, zeer goed winterhard, lage droogtetolerantie, redelijk tot goed strooizouttolerant, verdraagt verharding matig (verdraagt halfverharding), mannelijke cultivar</t>
  </si>
  <si>
    <t>smal piramidale tot kegelvormige halfopen kroon</t>
  </si>
  <si>
    <t>zuilvormig</t>
  </si>
  <si>
    <t>goudgele herfstkleur, verlangt een lichte standplaats, zeer goed winterhard, hoge droogtetolerantie, redelijk tot goed strooizouttolerant, verdraagt verharding, mannelijke cultivar</t>
  </si>
  <si>
    <t>kroon heeft een doorgaande kop, piramidaal compact en vrij gesloten</t>
  </si>
  <si>
    <t>herfstkleur goudgeel, slechts zelden peulen na de bloei, zeer goed winterhard, hoge droogtetolerantie, redelijk tot goed strooizouttolerant, verdraagt verharding</t>
  </si>
  <si>
    <t>diepaand</t>
  </si>
  <si>
    <t>lichtgroen</t>
  </si>
  <si>
    <t>doornloze cultivar, herfstkleur goudgeel, sikkelvormige peulen na de bloei kleuren van geelgroen naar bruinrood en tot diep in de winter aanblijvend, zeer goed winterhard, hoge droogtetolerantie, redelijk tot goed strooizouttolerant, verdraagt verharding</t>
  </si>
  <si>
    <t>onregelmatig rond, open kroon</t>
  </si>
  <si>
    <t>lichtgroen onopvallend</t>
  </si>
  <si>
    <t>sikkelvormige peulen</t>
  </si>
  <si>
    <t>onregelmatige kroon, vrijwel rond</t>
  </si>
  <si>
    <t>blaasvruchten na de bloei</t>
  </si>
  <si>
    <t>7-15</t>
  </si>
  <si>
    <t>8-13</t>
  </si>
  <si>
    <t>2</t>
  </si>
  <si>
    <t>10-18</t>
  </si>
  <si>
    <t>1-3</t>
  </si>
  <si>
    <t>2/1</t>
  </si>
  <si>
    <t>zuilvormig, dichte kroon</t>
  </si>
  <si>
    <t>groen/geel/oranje</t>
  </si>
  <si>
    <t>kegelvormige vrucht, gevleugelde nootjes</t>
  </si>
  <si>
    <t>snelgroeiend met rechte stam, herfstkleur geel, tulpvormige bloemen verschijnen na uitlopen blad, diepe en losse bodem, zeer goed winterhard, lage droogtetolerantie, verdraagt verharding</t>
  </si>
  <si>
    <t>smal, later kegelvormig tot ovaal, halfopen, grillig</t>
  </si>
  <si>
    <t xml:space="preserve">smal piramidaal </t>
  </si>
  <si>
    <t>herfstkleur geel, bloeit pas op latere leeftijd en minder rijk als de soort, vruchten zijn gelijk aan die van de soort, diepe en losse bodem, zeer goed winterhard, lage droogtetolerantie, verdraagt verharding</t>
  </si>
  <si>
    <t>15-25</t>
  </si>
  <si>
    <t>piramidale kroon tot breed eirond, halfopen, grillig</t>
  </si>
  <si>
    <t>groenig, onopvallend</t>
  </si>
  <si>
    <t>eivormige steenvrucht</t>
  </si>
  <si>
    <t>ovale kroon</t>
  </si>
  <si>
    <t>rechte stam, afbladderende bast, herfstkleur met rood, geel en purper tinten, vooral oudere exemplaren bloeien, gehoornde bruine vruchten na de bloei, zeer goed winterhard, matig droogtetolerant, verdraagt geen verharding</t>
  </si>
  <si>
    <t>7-10</t>
  </si>
  <si>
    <t>gehoornde doosvrucht</t>
  </si>
  <si>
    <t>kegels</t>
  </si>
  <si>
    <t>kegelvormig, later rond, dichte kroon</t>
  </si>
  <si>
    <t>lege kegels vallen in het voorjaar af, geschikt voor vele grondsoorten, verdraagt vormsnoei goed, geurende bloemen, zeer goed winterhard, hoge droogtetolerantie, verdraagt geen verharding</t>
  </si>
  <si>
    <t>onopvallend/ geel</t>
  </si>
  <si>
    <t>10-30</t>
  </si>
  <si>
    <t>piramidaal, later spreidend, grillig en parasolvorm, halfopen</t>
  </si>
  <si>
    <t>bast opvallend oranjebruin, afschilferend, geurende bloemen, zeer goed winterhard, hoge droogtetolerantie, verdraagt geen verharding</t>
  </si>
  <si>
    <t>schors bladdert af, herfstkleur geel, na de bloei vruchten van groen naar bruin en blijven tot ver in de winter hangen, zeer goed winterhard, matig droogtetolerant, redelijk tot goed strooizouttolerant, verdraagt verharding</t>
  </si>
  <si>
    <t>6-7</t>
  </si>
  <si>
    <t>compacte zuilvormige kroon, dicht</t>
  </si>
  <si>
    <t>breed ovaal tot vrijwel rond, halfopen kroon</t>
  </si>
  <si>
    <t>breed zuilvormig tot kegelvormend, halfopen</t>
  </si>
  <si>
    <t>mannelijke katjes</t>
  </si>
  <si>
    <t>smalle zuilvormige tot smal vaasvormige halfopen kroon, grillig</t>
  </si>
  <si>
    <t>smal vaasvormig, halfopen kroon</t>
  </si>
  <si>
    <t>rood, kers</t>
  </si>
  <si>
    <t>opgaande takken die niet uitzakken, stam meestal laag vertakt,  zeer goed winterhard, lage droogtetolerantie, redelijk tot goed strooizouttolerant, verdraagt verharding</t>
  </si>
  <si>
    <t>zuilvormig, later smal piramidaal, dichte kroon</t>
  </si>
  <si>
    <t>oranjerode eivorige tot ronde vruchten in kleine tuilen</t>
  </si>
  <si>
    <t>eivormig tot kegelvormig, dichte kroon</t>
  </si>
  <si>
    <t>langzame groeier, doorgaande kop en daardoor uniformer, herfstkleur geel tot oranjegeel die soms achterwege blijft, vruchten na de bloei tot in oktober aanblijvend, draagt minder vruchten dan de soort, geurende bloemen, resistent tegen bacterievuur, zeer goed winterhard, matig droogtetolerant, verdraagt verharding</t>
  </si>
  <si>
    <t>cremewit</t>
  </si>
  <si>
    <t>dichte eironde kroon, later ronder</t>
  </si>
  <si>
    <t>herfstkleur oranjerood, vanaf augustus oranjegele vruchten tot ca. half september, vruchtdracht minder talrijk dan bij andere cultivars, voorkeur voor lichtzure musrijke grond, maar kan ook op droge zandgrond, zeer goed winterhard, matig droogtetolerant, verdraagt verharding matig (verdraagt halfverharding)</t>
  </si>
  <si>
    <t>oranjegele vruchten</t>
  </si>
  <si>
    <t xml:space="preserve">breed ovaal  </t>
  </si>
  <si>
    <t>roomwit tot roomgeel</t>
  </si>
  <si>
    <t>grijze peulen</t>
  </si>
  <si>
    <t>halfopen, breed waaiervormig, grillig</t>
  </si>
  <si>
    <t>Tilia cordata 'Böhlje'</t>
  </si>
  <si>
    <t>12-18</t>
  </si>
  <si>
    <t xml:space="preserve">herfstkleur geel, sterk geurende bloemen, in de nazomer volgen kleine vruchten, weinig gevoelig voor luis, zeer goed winterhard, matig droogtetolerant,  verdraagt verharding </t>
  </si>
  <si>
    <t>kleine vruchten, grijs en viltig maar later kaal</t>
  </si>
  <si>
    <t>smal kegelvormig, later breder, dichte kroon</t>
  </si>
  <si>
    <t>geel tot roomkleurig</t>
  </si>
  <si>
    <t xml:space="preserve">sterk geurende bloemen, vrij kleine vruchten in de nazomer die eerst grijs en viltig zijn en later kaal, vrij ongevoelig voor luis, zeer goed winterhard, matig droogtetolerant,  verdraagt verharding </t>
  </si>
  <si>
    <t>piramidaal, later ovaal tot eivormig, halfopen</t>
  </si>
  <si>
    <t xml:space="preserve">sterke vergelijkenis met 'Bohlje', gele herfstkleur, sterk geurende bloemen in de vroege zomer, kleine vruchten in nazomer, vrij ongevoelig voor luis, zeer goed winterhard, matig droogtetolerant,  verdraagt verharding </t>
  </si>
  <si>
    <t>smal piramidaal, later smal eivormig, halfopen</t>
  </si>
  <si>
    <t xml:space="preserve">geurende bloemen die rijk zijn aan honing, één van de beste drachtbomen voor bijen, geringe aantasting door luis, zeer goed winterhard, lage droogtetolerantie,  verdraagt verharding </t>
  </si>
  <si>
    <t>ovaal tot breed eivormig, halfopen</t>
  </si>
  <si>
    <t>lichtgeel</t>
  </si>
  <si>
    <t>kleine vruchten, grijs en viltig behaard</t>
  </si>
  <si>
    <t xml:space="preserve">uniforme groeiwijze, blad valt pas laat in het najaar af, geurende bloemen, vrijwel ongevoelig voor luis, zeer goed winterhard, lage droogtetolerantie,  verdraagt geen verharding </t>
  </si>
  <si>
    <t xml:space="preserve">breed piramidaal , halfopen </t>
  </si>
  <si>
    <t>bruin, onopvallende nootjes</t>
  </si>
  <si>
    <t xml:space="preserve">herfstkleur lichtgeel en lang aanblijvend, sterk geurende bloemen, vrij ongevoelig voor luis, zeer goed winterhard, matig droogtetolerant,  verdraagt verharding </t>
  </si>
  <si>
    <t>breed kegelvormig, dichte kroon</t>
  </si>
  <si>
    <t>grijsgroen, onopvallende nootjes, behaard</t>
  </si>
  <si>
    <t>18-25</t>
  </si>
  <si>
    <t xml:space="preserve">rond, halfopen kroon  </t>
  </si>
  <si>
    <t>geelachtig</t>
  </si>
  <si>
    <t xml:space="preserve">sterke groei in de jeugd waarbij groeikracht later afneemt, blad blijft in herfst lang aan de boom, geurende bloemen, weinig tot zelden luisaantasting, zeer goed winterhard, lage droogtetolerantie,  verdraagt verharding </t>
  </si>
  <si>
    <t>onopvallend, rond, grijsbruin viltig behaard</t>
  </si>
  <si>
    <t xml:space="preserve">herfstkleur geel, zeer goed resistent tegen iepziekte, zeer goed winterhard, matig droogtetolerant,  verdraagt verharding </t>
  </si>
  <si>
    <t>vaasvormig, halfopen kroon</t>
  </si>
  <si>
    <t xml:space="preserve">snelgroeiend, weinig herfstkleuren, bloei gevolgd door gevleugelde zaden, hoge resistentie tegen iepziekte, zeer goed winterhard, matig droogtetolerant,  verdraagt verharding </t>
  </si>
  <si>
    <t>breed piramidale kroon, dicht</t>
  </si>
  <si>
    <t xml:space="preserve">maart </t>
  </si>
  <si>
    <t>lichtviolet</t>
  </si>
  <si>
    <t>steenvruchten, droog en gevleugeld, boonvormig</t>
  </si>
  <si>
    <t>losse brede halfopen kroon, grillig, waaiervormig tot rond</t>
  </si>
  <si>
    <t xml:space="preserve">groeit in eerste instantie sneller als de soort, groeisnelheid neemt later af, kroon blijft lager en smaller als bij de soort, later schilfert de bast af waardoor de oranjebruine schors zichtbaar wordt, herfstkleur bronskleurig rood en oranjegeel, ongevoelig voor iepenziekte, zeer goed winterhard, matig droogtetolerant,  verdraagt verharding </t>
  </si>
  <si>
    <t>groen, onopvallend</t>
  </si>
  <si>
    <t>feb-maart</t>
  </si>
  <si>
    <t>elzenproppen</t>
  </si>
  <si>
    <t>groeit voornamelijk in vochtige gebieden, niet te arm, elzenproppen vanaf september en lang aanblijvend tot diep in de winter, zeer goed winterhard, lage droogtetolerantie, redelijk tot goed strooizouttolerant, verdraagt geen verharding</t>
  </si>
  <si>
    <t>herfstkleur goudgeel, verteerd blad is een goede bodemverbetering, geringe bodemeisen, bij voorkeur leemhoudende bodems, goede klimboom, zeer goed winterhard, matig droogtetolerant, verdraagt geen verharding</t>
  </si>
  <si>
    <t>goed doorwortelbare open grond, kalkrijke en vochthoudende bodem, aanplanten waar onderbeplanting niet nodig is vanwege de allopathische chemicallien die gevallen bladeren bevatten, zeer goed winterhard, lage droogtetolerantie, verdraagt geen verharding</t>
  </si>
  <si>
    <t>herfstkleur beperkt, iets geel, iepenspintkever lijkt de boom te mijden, boom is zelf niet zo zeer resistent, wordt sporadisch aangetast, weinig tot zelden luisaantasting, voedselrijke vochtig en luchtige grond, verdraagt kalkrijke bodem, zeer goed winterhard, matig droogtetolerant, verdraagt verharding</t>
  </si>
  <si>
    <t>Landschappelijke bomen</t>
  </si>
  <si>
    <t>geurend en trekken vlinders, bijen en andere insecten aan, vochtige grond, matig winterhard, zon en halfschaduw</t>
  </si>
  <si>
    <t>Geranium x cantabrigiense 'Biokovo'</t>
  </si>
  <si>
    <t>0,15-0,20</t>
  </si>
  <si>
    <t>rozewit</t>
  </si>
  <si>
    <t>herfstkleur rood, geurende bladeren, halfwintergroen, vormt een dicht tapijt, wortelstokken breiden zich uit, zon, halfschaduw en schaduw maar niet te droog.</t>
  </si>
  <si>
    <t>gewone walnoot</t>
  </si>
  <si>
    <t>insectenplant, lage en dichtvertake brede plant, kan onder bomen en geschikt voor drogere standplaatsen, bolvormige habitus, rijkbloeiend, redelijk winterhard, zon</t>
  </si>
  <si>
    <t>makkelijk te snoeien, wintergroen, herfstkleur bodeauxrood, redelijk winterhard, halfschaduw, verdraagt halfverharding</t>
  </si>
  <si>
    <t>herfstkleur in purper en oranje tinten, rode bloemen voordat het blad verschijnt, op kalkhoudende en droge grond stagneert de groei en vind geen herfstverkleuring plaats, ook op zware kleigrond is groei matig, windgevoelig, zeer goed winterhard, matig droogtetolerant, verdraagt verharding matig (verdraagt halfverharding)</t>
  </si>
  <si>
    <t>vertakking begint laag aan de stam, herfstkleur geel, matig windbestendig, zeer goed winterhard, lage droogtetolerantie, verdraagt geen verharding</t>
  </si>
  <si>
    <t>blad in voorjaar bronskleurig en geel tot oranje in de herfst, na de bloei verschijnen blaasvruchten die kleuren van groen naar brons en blijven lang aan de boom, staat het liefst op een beschutte plaats, zaad bevindt zich in de blaasvruchten, redelijk windbestendig, zeer goed winterhard, hoge droogtetolerantie, verdraagt geen verharding</t>
  </si>
  <si>
    <t xml:space="preserve">herfstverkleuring vangt pas laat aan, geel tot oranjerood, na de bloei lang aanblijvende doosvruchten, kan op natte grond, windgevoelig, verdraagt verharding, </t>
  </si>
  <si>
    <t>na de onopvallende bloei stekelig vruchtdozen die in de winter in de boom blijven hangen, houdt van vruchtbare, vochthoudende grond, windgevoelig, zeer goed winterhard, matig droogtetolerant, verdraagt verharding</t>
  </si>
  <si>
    <t>groeit van nature op moerassige plaatsen, maar kan ook op minder vochtige plaatsen goed groeien, herfstkleur met donkerrode oranje en gele tinten afhankelij van de grondsoort, matig windbestendig, zeer goed winterhard, lage droogtetolerantie, verdraagt geen verharding</t>
  </si>
  <si>
    <t>bast roodachtig tot bruin, herfstkleur rood, bloeit zeer talrijk en geurende bloemen, zeer goed winterhard, matig windbestendig, lage droogtetolerantie, verdraagt verharding matig (verdraagt halfverharding)</t>
  </si>
  <si>
    <t xml:space="preserve">takken en twijgen opvallend groen met lenticellen, bij breuk verspreiden ze een onaangename geur, weinig last van ziekten en aantastingen, heeft giftige onderdelen, matig windbestendig, zeer goed winterhard, hoge droogtetolerantie, redelijk tot goed strooizouttolerant, verdraagt verharding </t>
  </si>
  <si>
    <t xml:space="preserve">snelgroeiend, twijgen olijfgroen, geurende bloemen, roodachtige vruchten na de bloei, matig windbestendig, goed winterhard, lage droogtetolerantie,  verdraagt geen verharding </t>
  </si>
  <si>
    <t xml:space="preserve">stam is meestal laag vertakt, later schilfert de bast af waardoor de oranjebruine schors zichtbaar wordt, herfstkleur bronskleurig rood en oranjegeel, opvallende bloeiwijze gevolgd door kleine boonvormige vruchten, redelijk windbestendig, zeer goed winterhard, matig droogtetolerant,  verdraagt verharding </t>
  </si>
  <si>
    <t>herfstkleur geel, geurende witte bloempluimen, in de nazomer peulen die van groen via bruin naar paars kleuren, zonnige en warme plaats, redelijk windbestendig (op latere leeftijd gevoeliger), verdraagt geen verharding</t>
  </si>
  <si>
    <t>oranje rode herfstkleur, dof en diep purperrood blad, bloemen voor de bladontwikkeling, leemrijke of voedzame vochtige maar niet te natte kalkhoudende bomen, zon, matig windbestendig, zeer goed winterhard, matig droogtetolerant,  verdraagt geen verharding, zon</t>
  </si>
  <si>
    <t xml:space="preserve">herfstkleur geel, bloemen ruiken fris en aangenaam, voedzame goed doorlatende grond voldoende vochtig, zon, redelijk bestand tegen wind, verdraagt geen verharding </t>
  </si>
  <si>
    <t xml:space="preserve">blad ruikt bij wrijving naar pindakaas, aangenaam geurende bloemen, zon en halfschaduw, matig windbestendig, verdraagt halfverharding, </t>
  </si>
  <si>
    <t>gele hefrstkleur, aangenaam geurende bloemen, zon en halfschaduw, matig windbestendig, verdraagt geen verharding</t>
  </si>
  <si>
    <t>oudere bast schilfert af, herfstkleur purper, iedere grond die voedzaam, vochthoudend maar voldoende doorlaten is, halfschaduw, matig windbestendig, verdraagt halfverharding</t>
  </si>
  <si>
    <t>langdurige en rijke bloei, zon, windgevoelig, verdraagt halfverharding</t>
  </si>
  <si>
    <t xml:space="preserve">blad verkleurt in herfst nauwelijks, bloemen geuren sterk en aangenaam, matig windbestendig, zeer goed winterhard, lage droogtetolerantie, verdraagt geen verharding </t>
  </si>
  <si>
    <t>geelbruine herfstkleur, niet te natte, goed doorlatende humusrijke bodem, redelijk tot goed windbestendig, zeer goed winterhard, lage droogtetolerantie,  verdraagt geen verharding</t>
  </si>
  <si>
    <t>halfwintergroen, bronzen tot purperen herfstkleuren, matig windbestendig, redelijk winterhard, zon</t>
  </si>
  <si>
    <t xml:space="preserve">wintergroen, geurende bloei, redelijk windbestendig, zon en halfschaduw </t>
  </si>
  <si>
    <t>bodem niet te nat, opgaande groeiwijze, polvormend, matig tot goed windbestendig, zon en halfschaduw</t>
  </si>
  <si>
    <t>trekt veel vlinders, bijen en hommels aan, matig windbestendig, zon en lichte schaduw</t>
  </si>
  <si>
    <t>Bloemen- en kruidenmengsel</t>
  </si>
  <si>
    <t>bedrijventerrein,  park</t>
  </si>
  <si>
    <t>laagterras, terrasrand, middenterras, heuvelland</t>
  </si>
  <si>
    <t>Benodigde doorwortelbare ruimte (m3) en grondvlak van de groeiplaats (m2)</t>
  </si>
  <si>
    <t>Landschapstype
(laagterras, terrasrand, middenterras, heuvelland, alle landschapstypen)</t>
  </si>
  <si>
    <t>Locatie (bedrijventerrein, woongebied, winkelcentrum, park, buitengebied)</t>
  </si>
  <si>
    <t>Hoogte (m)</t>
  </si>
  <si>
    <t>Breedte (m)</t>
  </si>
  <si>
    <t>Bloeitijd (maand)</t>
  </si>
  <si>
    <t>Plantmaat voor aanplant (stamomtrek in cm op 100 cm boven wortelhals)</t>
  </si>
  <si>
    <t>Algemene informatie (eigenschappen en kermerken)</t>
  </si>
  <si>
    <t>Acer platanoides</t>
  </si>
  <si>
    <t>Noorse esdoorn</t>
  </si>
  <si>
    <t>breed eirond tot rond, compacht, dichte kroon</t>
  </si>
  <si>
    <t>vleugels nootvruchten (samara's)</t>
  </si>
  <si>
    <t>krachtige grote boom, bladsteel bevat melksap, herstkleur goudgeel, geurende bloemen verschijnen voor de bladontwikkeling, concurrerend met elke onderbeplanting, niet aanplanten met stagnerend grondwater, heeft giftige onderdelen, zeer goed winterhard, matig droogtetolerant, verdraagt verharding matig (verdraagt halfverharding)</t>
  </si>
  <si>
    <t>Platanus x hispanica</t>
  </si>
  <si>
    <t>gewone plataan</t>
  </si>
  <si>
    <t>bolvormig, stekelig, bruin</t>
  </si>
  <si>
    <t>snelgroeiende boom, afschilferende bast, herfstkleur bruingeel, afgevallen blad verteert slecht, bolvormige bloeiwijze hangt waar ook stekelvormige vruchten verschijnen die tot ver in de winter blijven hangen, niet te kalkrijke gronden, zeer goed winterhard, matig droogtetolerant, redelijk tot goed strooizouttolerant, verdraagt verharding</t>
  </si>
  <si>
    <t>Plantmaat voor aanplant (hoogte, potmaat)</t>
  </si>
  <si>
    <t>Plantmaat voor aanplant (hoogte)</t>
  </si>
  <si>
    <t>Plantmaat voor aanplant (potmaat, hoogte)</t>
  </si>
  <si>
    <t>Plantmaat voor aanplant (potmaat)</t>
  </si>
  <si>
    <t>Cornus mas</t>
  </si>
  <si>
    <t>gele kornoelje</t>
  </si>
  <si>
    <t xml:space="preserve">Ilex aquifolium </t>
  </si>
  <si>
    <t>Prunus padus</t>
  </si>
  <si>
    <t>gewone vogelkers</t>
  </si>
  <si>
    <t>Rhamnus cathartica</t>
  </si>
  <si>
    <t>wegedoorn</t>
  </si>
  <si>
    <t>Ribes nigrum</t>
  </si>
  <si>
    <t>zwarte bes</t>
  </si>
  <si>
    <t>Ribes rubrum</t>
  </si>
  <si>
    <t>aalbes</t>
  </si>
  <si>
    <t>Rosa canina</t>
  </si>
  <si>
    <t>hondsroos</t>
  </si>
  <si>
    <t>Rosa rubiginosa</t>
  </si>
  <si>
    <t>egelantier</t>
  </si>
  <si>
    <t>Sambucus nigra</t>
  </si>
  <si>
    <t>gewone vlier</t>
  </si>
  <si>
    <t>Viburnum opulus</t>
  </si>
  <si>
    <t>Gelderse roos</t>
  </si>
  <si>
    <t>geel oranje herfstkleur, langzaam groeiend, bloeit voor het blad verschijnt, rode besachtige steenvruchtenin de vroege herfst, smaken lichtzuur, voorkeur voor kalkrijke grond, zeer goed winterhard, matig droogtetolerant, verdraagt geen verharding</t>
  </si>
  <si>
    <t>feb-mrt</t>
  </si>
  <si>
    <t xml:space="preserve">100-125 met kluit  </t>
  </si>
  <si>
    <t>3,5</t>
  </si>
  <si>
    <t>piramidaal tot breed ovaal, dicht vertakt</t>
  </si>
  <si>
    <t>glanzend rode vlezige steenvruchten</t>
  </si>
  <si>
    <t>wintergroen, de vrouwelijke bloemen worden gevolgd door rode vlezige steenvruchten, humusrijke vochthoudende bodem, goed doorlatend en zowel zuur als kalkrijk, heeft giftige onderdelen, zeer goed winterhard, matig droogtetolerant,  verdraagt geen verharding</t>
  </si>
  <si>
    <t>dichte breed eironde kroon</t>
  </si>
  <si>
    <t>4-8</t>
  </si>
  <si>
    <t>ronde zwarte bes</t>
  </si>
  <si>
    <t>takken hebben kurklijsten, herfstkleur rood, bloemen onopvallend met na de bloei vruchten, vruchten zijn giftig, uitstekend winterhard, groeit op droge plaatsen en plaatsen die tijdelijk onderwater staan</t>
  </si>
  <si>
    <t>dicht vertakt, vaasvormig tot rond</t>
  </si>
  <si>
    <t>geel, oranje, rode herfstkleuren, bloemen trekken veel insecten aan, na de bloei glanzende helderrode bessen die tot diep in de winter aanblijven en belangrijk voor vogels die ze pas na de vorst eten, voorkeur voor voedselrijke, matig vochtig tot vochtige bodems zolang niet extreem droog is</t>
  </si>
  <si>
    <t>Bosplantsoen</t>
  </si>
  <si>
    <t>Cornus sanguinea</t>
  </si>
  <si>
    <t>rode kornoelje</t>
  </si>
  <si>
    <t>Corylus avellana</t>
  </si>
  <si>
    <t>gewone hazelaar</t>
  </si>
  <si>
    <t>Quercus petraea</t>
  </si>
  <si>
    <t>wintereik</t>
  </si>
  <si>
    <t>Frangula alnus</t>
  </si>
  <si>
    <t>vuilboom</t>
  </si>
  <si>
    <t>Salix aurita</t>
  </si>
  <si>
    <t>geoorde wilg</t>
  </si>
  <si>
    <t>Salix caprea</t>
  </si>
  <si>
    <t>boswilg</t>
  </si>
  <si>
    <t>Salix cinerea</t>
  </si>
  <si>
    <t>grauw wilg</t>
  </si>
  <si>
    <t>Pyrus communis</t>
  </si>
  <si>
    <t>Cydonia oblonga</t>
  </si>
  <si>
    <t>abrikoos</t>
  </si>
  <si>
    <t>pecannoot</t>
  </si>
  <si>
    <t>schapenbes</t>
  </si>
  <si>
    <t>sneeuwklokjesboom</t>
  </si>
  <si>
    <t>Halesia carolina</t>
  </si>
  <si>
    <t>Carya illinoinensis</t>
  </si>
  <si>
    <t>Staphylea pinnata</t>
  </si>
  <si>
    <t>gewone pimpernoot</t>
  </si>
  <si>
    <t>Diospyros virginiana</t>
  </si>
  <si>
    <t>Taxodium distichum ‘Nutans’</t>
  </si>
  <si>
    <t>18-30</t>
  </si>
  <si>
    <t>5-7</t>
  </si>
  <si>
    <t>smal piramidaal, later breder, halfopen kroon</t>
  </si>
  <si>
    <t>eironde kegels</t>
  </si>
  <si>
    <t>jan-dec</t>
  </si>
  <si>
    <t>bedrijventerrein, woongebied, park</t>
  </si>
  <si>
    <t>groenblijvend, stam bladdert af bij oudere bomen, vruchten na de onopvallende bloei, zaden en naalden giftig, het rode vlezige deel niet giftig, zeer goed winterhard, matig droogtetolerant, verdraagt geen verharding</t>
  </si>
  <si>
    <t>eivormig tot rond, onregelmatig, dichte kroon</t>
  </si>
  <si>
    <t>vlezig rood omhulsel, bruinzwarte zaden</t>
  </si>
  <si>
    <t>onopvallend, licht oranje</t>
  </si>
  <si>
    <t>Quercus frainetto</t>
  </si>
  <si>
    <t>Hongaarse eik</t>
  </si>
  <si>
    <t>breed eirond tot rond, halfopen kroon</t>
  </si>
  <si>
    <t>goudkleurig</t>
  </si>
  <si>
    <t>Schorsdelen laten in kleine plaatjes los, op latere leeftijd kunnen de takken ver uitzakken, kan op droge grond en natte grond, voedzaam, liefst leemhoudend, zeer goed winterhard, matig droogtetolerant, redelijk tot goed strooizouttolerant, verdraagt verharding matig (verdraagt halfverharding)</t>
  </si>
  <si>
    <t>Metasequoia glyptostroboides</t>
  </si>
  <si>
    <t>25-35</t>
  </si>
  <si>
    <t>eerst smal piramidaal, later breed piramidaal, halfopen kroon</t>
  </si>
  <si>
    <t>onopvallend, geelgroen</t>
  </si>
  <si>
    <t>bladverliezend, krachtig groeiend, afschilferende stam, herfstkleur bronsbruin tot oranjebruin, vochthoudend en goed doorlatende grond, kan op natte grond en tegen korte overstromingen, zeer goed winterhard, lage droogtetolerantie, verdraagt verharding</t>
  </si>
  <si>
    <t>watercipres</t>
  </si>
  <si>
    <t>Acer rubrum 'Redpointe'</t>
  </si>
  <si>
    <t>ovaal tot piramidaal, dichte kroon</t>
  </si>
  <si>
    <t>slanke kroonvorm en rechtdoorgaande harttak, helderrode herfstkleur, groei stagneert op kalkrijke grond, vochtige bodem, zeer goed winterhard, matig droogtetolerant, verdraagt verharding matig (verdraagt halfverharding)</t>
  </si>
  <si>
    <t>Ostrya carpinifolia</t>
  </si>
  <si>
    <t>Europese hopbeuk</t>
  </si>
  <si>
    <t>14-16</t>
  </si>
  <si>
    <t>8-15</t>
  </si>
  <si>
    <t>breed eirond tot rond, dichte kroon</t>
  </si>
  <si>
    <t>nootjes, hopbellen</t>
  </si>
  <si>
    <t>langzaam groeiende boom, stam laat in kleine plaatjes los, herfstkleur geel, uitbundig bloeiend, warme beschutte standplaats en kan tegen droge bodems, kalkminnend, zeer goed winterhard, hoge droogtetolerantie, verdraagt verharding</t>
  </si>
  <si>
    <t>Ligustrum ovalifolium</t>
  </si>
  <si>
    <t>haagliguster</t>
  </si>
  <si>
    <t>Perovskia atriplicifolia ‘Little Spire’</t>
  </si>
  <si>
    <t>reuzenlavendel</t>
  </si>
  <si>
    <t>struikkamperfoelie</t>
  </si>
  <si>
    <t>Euonymus fortunei 'Emerald Gaiety'</t>
  </si>
  <si>
    <t>bontbladige kardinaalsmuts</t>
  </si>
  <si>
    <t>Potentilla fruticosa 'Limelight'</t>
  </si>
  <si>
    <t>ganzerik</t>
  </si>
  <si>
    <t>Tsuga canadensis</t>
  </si>
  <si>
    <t>Oostelijke hemlockspar</t>
  </si>
  <si>
    <t>Westelijke hemlockspar</t>
  </si>
  <si>
    <t>Pseudotsuga menziesii</t>
  </si>
  <si>
    <t>douglasspar</t>
  </si>
  <si>
    <t>30-50</t>
  </si>
  <si>
    <t>breed piramidaal tot ovaal, halfopen kroon</t>
  </si>
  <si>
    <t>hangende kegels</t>
  </si>
  <si>
    <t>groenblijvend, snelgroeiend, kurkachtige schors, naalden verspreiden bij wrijving een frisse geur, geurende bloemen, kan zelfs op droge arme zandgrond, kan tegen droogte, houtproducent</t>
  </si>
  <si>
    <t>onopvallend geelbruin</t>
  </si>
  <si>
    <t>breed piramidaal, halfopen kroon</t>
  </si>
  <si>
    <t>eivormig hangende kegel</t>
  </si>
  <si>
    <t xml:space="preserve">onopvallend, geel </t>
  </si>
  <si>
    <t>groenblijvend, onderzijde naalden wit, op kalkrijke grond kleuren de naalden geel, vochthoudende tot licht zure grond, verdraagt snoei, kan niet goed tegen wind, hitte, droogte, zout en verdichting van de grond, verdraagt geen verharding</t>
  </si>
  <si>
    <t>smal piramidaal</t>
  </si>
  <si>
    <t>groenblijvend, snelgroeiende boom, houtproducent, onderzijde naalden wit, na onopvallende bloei verschijnen hangende kegels, op kalkrijke grond kleuren de naalden geel, vochthoudende tot licht zure grond verdraagt geen verharding</t>
  </si>
  <si>
    <t>Tsuga heterophylla</t>
  </si>
  <si>
    <t>Thuja occidentalis</t>
  </si>
  <si>
    <t>Westerse levensboom</t>
  </si>
  <si>
    <t>3-4,5</t>
  </si>
  <si>
    <t>smal piramidaal, later onregelmatig piramidaal, dichte kroon</t>
  </si>
  <si>
    <t>wintergroen, schubben in winter geelbruin en hebben een sterke geur bij kneuzing, bloei en kegels relatief onopvallend, verdraagt snoei goed, heeft giftige onderdelen, zeer goed winterhard, matig droogtetolerant, verdraagt geen verharding</t>
  </si>
  <si>
    <t>Thuja plicata</t>
  </si>
  <si>
    <t>reuzenlevensboom</t>
  </si>
  <si>
    <t>5-8</t>
  </si>
  <si>
    <t>smal piramidaal, later kegelvormig, dichte kroon</t>
  </si>
  <si>
    <t>wintergroen, smal opgaand, als onderste takken de grond raken kunnen zich op die plek nieuw bomen ontwikkelen, schubben in winter geelbruin en hebben een sterke geur bij kneuzing, bloei en kegels relatief onopvallend, verdraagt snoei goed, heeft giftige onderdelen, zeer goed winterhard, lage droogtetolerantie, verdraagt geen verharding</t>
  </si>
  <si>
    <t>Thuja occidentalis 'Brabant'</t>
  </si>
  <si>
    <t>Thuja occidentalis 'Smaragd'</t>
  </si>
  <si>
    <t>Thuja plicata 'Excelsa'</t>
  </si>
  <si>
    <t>Thuja plicata 'Atrovirens'</t>
  </si>
  <si>
    <t>18-20 
OF
125-150 met draadkluit, solitair</t>
  </si>
  <si>
    <t>100-125 met kluit</t>
  </si>
  <si>
    <t>80-100 met kluit</t>
  </si>
  <si>
    <t>18-20
OF
125-150 met draadkluit, solitair</t>
  </si>
  <si>
    <t>18-20
OF
80-100 met kluit</t>
  </si>
  <si>
    <t>smal piramidaal, dichte kroon</t>
  </si>
  <si>
    <t>wintergroen, bij kneuzen verspreidt het loof een kenmerkende aangename geur, geurende bloemen, bloei en daarna volgend ovale kegels zijn onopvallend, verdraagt snoei goed, loof kleurt in de winter niet, heeft giftige onderdelen, verdraagt geen verharding</t>
  </si>
  <si>
    <t>1-1,5</t>
  </si>
  <si>
    <t>wintergoen, behoudt zijn kleur, bij kneuzen verspreidt het loof een kenmerkende aangename geur, geurende bloemen, bloei en daarna volgend ovale kegels zijn onopvallend, verdraagt snoei goed, heeft giftige onderdelen, verdraagt geen verharding</t>
  </si>
  <si>
    <t>piramidaal, later kegelvormig, halfopen kroon</t>
  </si>
  <si>
    <t>wintergroen, groeit sterk, als onderste takken de grond raken kunnen zich op die plek nieuw bomen ontwikkelen, behoudt zijn kleur in de winter, schubben hebben een aangename geur bij kneuzen, bloei en kegels relatief onopvallend, heeft giftige onderdelen, geurende bloemen, verdraagt geen verharding</t>
  </si>
  <si>
    <t>dec-jan</t>
  </si>
  <si>
    <t>18-20
OF
100-125 met kluit</t>
  </si>
  <si>
    <t>smal opgaand, als onderste takken de grond raken kunnen zich op die plek nieuw bomen ontwikkelen, behoudt zijn kleur in de winter, schubben hebben een aangename geur bij kneuzen, bloei en kegels relatief onopvallend, heeft giftige onderdelen, geurende bloemen, verdraagt geen verharding</t>
  </si>
  <si>
    <t>smal piramidaal, later smal kegelvormig, dichte kroon</t>
  </si>
  <si>
    <t>blauwpaars</t>
  </si>
  <si>
    <t>0,4-0,8</t>
  </si>
  <si>
    <t>bossig groeiend, witbont blad, breed spreidend- opgaande groeiwijze, kan zelfhechtend tot bescheiden hoogte klimmen, wintergroen, kan onder bomen worden toegepast, verdraagt luchtvervuiling en strooizout, heeft giftige onderdelen, zon, halfschaduw en schaduw</t>
  </si>
  <si>
    <t>Lonicera nitida ‘Maigrün’</t>
  </si>
  <si>
    <t>creme, onopvallend</t>
  </si>
  <si>
    <t>aromatisch geurend blad, verdraagt droge bodem, bij voorkeur in volle zon</t>
  </si>
  <si>
    <t>kleine besjes</t>
  </si>
  <si>
    <t>zeer dichte groeiwijze, compacte groei, wintergroen, tolerant voor strooizout, besjes zijn giftig, zon en halfschaduw</t>
  </si>
  <si>
    <t>creme tot licht geel</t>
  </si>
  <si>
    <t>1x per 2 jaar snoeien</t>
  </si>
  <si>
    <t>kleine bruine dopvruchtjes</t>
  </si>
  <si>
    <t>bossige groei, rijke en opvallende bloei, matig tolerant voor strooizout en zeewind, volle zon, lichte schaduw</t>
  </si>
  <si>
    <t>wortelgoed 5-8 tak</t>
  </si>
  <si>
    <t>geel, lichtgroen</t>
  </si>
  <si>
    <t>1-5</t>
  </si>
  <si>
    <t>bes</t>
  </si>
  <si>
    <t>Viburnum lentago (v / m)</t>
  </si>
  <si>
    <t>Prunus avium 'Van'</t>
  </si>
  <si>
    <t>Juglans nigra</t>
  </si>
  <si>
    <t>Rubus idaeus</t>
  </si>
  <si>
    <t>kweepeer</t>
  </si>
  <si>
    <t>chinese kornoelje</t>
  </si>
  <si>
    <t>Cornus kousa</t>
  </si>
  <si>
    <t>Ficus carica</t>
  </si>
  <si>
    <t>Ribes uva-crispa</t>
  </si>
  <si>
    <t>framboos</t>
  </si>
  <si>
    <t>witte aalbes</t>
  </si>
  <si>
    <t>druif</t>
  </si>
  <si>
    <t>rode aalbes</t>
  </si>
  <si>
    <t>Ecosysteemdiensten (++ = zeer goed, + = goed, +- = gemiddeld, - = slecht, -- =  zeer slecht)</t>
  </si>
  <si>
    <t>blauwzwarte steenvruchten</t>
  </si>
  <si>
    <t>twijgen in de winter rood, herfstkleur paars/rood, geurende bloemen, insectenbestuiving, vruchten in september-oktober, zon tot lichte schaduw, vormt veel wortelopslag, verdraagt afzetten en snoei goed</t>
  </si>
  <si>
    <t>brede eivormige kroon en halfopen</t>
  </si>
  <si>
    <t>ronde dichte kroon</t>
  </si>
  <si>
    <t>hazelnoten, eetbaar</t>
  </si>
  <si>
    <t>oude bast bladdert af, bruingele herfstkleur, mannelijke katjes voor de winter zichtbaar maar openen ca. februari, kleine rode vrouwelijke bloemen zijn onopvallend, vruchten rijpen ca. september, zon tot matige schadig, kan op droge grond, verdraagt halfverharding</t>
  </si>
  <si>
    <t>rond/bolvormig, halfopen, grillig</t>
  </si>
  <si>
    <t>rond, dichte kroon, grillig</t>
  </si>
  <si>
    <t>steenvrucht</t>
  </si>
  <si>
    <t>herfstkleur geel, steenvrucht eerst groen, later rood en daarna zwart van juli-oktober, sterk laxerend, zon tot lichte schaduw, vormt wortelopslag, stoelt na afzetten gemakkelijk uit</t>
  </si>
  <si>
    <t>natuurlijk, onregelmatig, halfopen tot gesloten</t>
  </si>
  <si>
    <t>2-5</t>
  </si>
  <si>
    <t>vaasvormig, dichte kroon</t>
  </si>
  <si>
    <t>rond/bolvormig, halfopen kroon</t>
  </si>
  <si>
    <t>loopt 2 weken later uit dan Q. robur, blad blijft vaak gedurende de winter in verdroogde toestand in de boom hangen, kan op droge grond mits niet te arm, zeer goed winterhard, matig droogtetolerant, redelijk tot goed strooizouttolerant, verdraagt geen verharding</t>
  </si>
  <si>
    <t>geelbruin</t>
  </si>
  <si>
    <t>takken eindigen meestal in doorns, verspreidt op de twijg ook doorns, na bevruchting komen de zwarte bessen die giftig zijn, mannelijke stuiken hebben geen vruchten, gele herfstkleur, zon tot lichte schaduw, vormt worteluitlopers</t>
  </si>
  <si>
    <t>rond tot breed eirond, open</t>
  </si>
  <si>
    <t>1-2</t>
  </si>
  <si>
    <t>blad ruikt sterk bij vrijven, gele herfstkleur, bessen in juli zwart, zon tot schaduw, natte tot vochtige grond, wordt in zomer aangetast door blad- en galluizen, takken die op de grond liggen lopen opnieuw uit</t>
  </si>
  <si>
    <t>breed bossig</t>
  </si>
  <si>
    <t>0,6-1,2</t>
  </si>
  <si>
    <t>natte voedselrijke gronden, geen stekels, blad ruikt sterk bij vrijven, gele herfstkleur, helderrode vrucht in augustus rijp, zon tot lichte schaduw, takken die op de gornd liggen lopen opnieuw uit, wordt in zomer aangetast door blad- en galluizen</t>
  </si>
  <si>
    <t>wit/rozerood</t>
  </si>
  <si>
    <t>bottels</t>
  </si>
  <si>
    <t>stekels op de twijg, gele herfstkleur, vruchten in juli-augustus, niet eetbaar, zon tot halfschaduw, verdraagt afzetten goed, grote behoefte aan licht en warmte</t>
  </si>
  <si>
    <t>breed, open, opgaand</t>
  </si>
  <si>
    <t>donkerroze</t>
  </si>
  <si>
    <t>lijkt sterk op R. canina maar wordt minder hoog, haakvormig gebogen stekels op de twijgen, blad verspreidt na vrijven een appelgeur, buingele herfstkleur, rode bottels in september-oktober, zonnig, verdraagt afzetten goed, grote behoefte aan licht en warmte</t>
  </si>
  <si>
    <t>2-3</t>
  </si>
  <si>
    <t>opgaand, boogvormig, overhangend</t>
  </si>
  <si>
    <t>breed ovaal, open</t>
  </si>
  <si>
    <t>herfstkleur geel, pluis met doosvrucht in juni-juli, zonnig, natte standplaats, lichtbehoefte</t>
  </si>
  <si>
    <t>breed eirond, halfopen kroon</t>
  </si>
  <si>
    <t>mrt-april</t>
  </si>
  <si>
    <t>goudgeel</t>
  </si>
  <si>
    <t>vroegst bloeiende soort, katjes ca. eind maart, voedzame bodem, verdraagt iets droogte en vrij veel vocht, verdraagt verharding, bruingele herfstkleur, zon tot halfschaduw, voedselrijke  natte tot vochtige plaatsen</t>
  </si>
  <si>
    <t xml:space="preserve">rond, dichte kroon </t>
  </si>
  <si>
    <t>in april rijpen de katjes, groeit op iedere bodem, ook op zeer arme, verdraagt geen droogte maar wel nat tot moerassige grond, verdraagt geen verharding, zon tot halfschaduw, bruingele herfstkleur</t>
  </si>
  <si>
    <t>roomwit</t>
  </si>
  <si>
    <t>herfstkleur geel, eetbare bes in september-oktober, zon tot halfschaduw</t>
  </si>
  <si>
    <t>groeit veelal op vochtige plaatsen, losse bodem, afbladderende bast, blad loopt later uit dan bij B. pendula, herfstkleur geel tot geelbruin, wortelt dieper dan B. pendula, zeer goed winterhard, niet droogtetolerant, redelijk tot goed strooizouttolerant, verdraagt geen verharding</t>
  </si>
  <si>
    <t>zuilvormige rode esdoorn (cv)</t>
  </si>
  <si>
    <t>veldesdoorn (cv)</t>
  </si>
  <si>
    <t>esdoorn (cv)</t>
  </si>
  <si>
    <t>rode esdoorn (cv)</t>
  </si>
  <si>
    <t>krentenboompje (cv)</t>
  </si>
  <si>
    <t>haagbeuk (cv)</t>
  </si>
  <si>
    <t>zuilhaagbeuk (cv)</t>
  </si>
  <si>
    <t>Amerikaanse es (cv)</t>
  </si>
  <si>
    <t>gewone es (cv)</t>
  </si>
  <si>
    <t>zuilvormige Japanse notenboom (cv)</t>
  </si>
  <si>
    <t>valse christusdoorn (cv)</t>
  </si>
  <si>
    <t>zuil-amberboom (cv)</t>
  </si>
  <si>
    <t>zuilvormige amberboom (cv)</t>
  </si>
  <si>
    <t>zuilvormige tulpenboom (cv)</t>
  </si>
  <si>
    <t>Perzisch ijzerhout (cv)</t>
  </si>
  <si>
    <t>Oosterse plataan (cv)</t>
  </si>
  <si>
    <t>Canada populier (cv)</t>
  </si>
  <si>
    <t>sierkers (cv)</t>
  </si>
  <si>
    <t>zuileik (cv)</t>
  </si>
  <si>
    <t>Zweedse lijsterbes (cv)</t>
  </si>
  <si>
    <t>lijsterbes (cv)</t>
  </si>
  <si>
    <t>honingboom (cv)</t>
  </si>
  <si>
    <t>moerascypres (cv)</t>
  </si>
  <si>
    <t>Westerse levensboom (cv)</t>
  </si>
  <si>
    <t>reuzenlevensboom (cv)</t>
  </si>
  <si>
    <t>winterlinde (cv)</t>
  </si>
  <si>
    <t>zomerlinde (cv)</t>
  </si>
  <si>
    <t>zilverlinde (cv)</t>
  </si>
  <si>
    <t>iep (cv)</t>
  </si>
  <si>
    <t>Japanse schijniep (cv)</t>
  </si>
  <si>
    <t>Amerikaanse judasboom (cv)</t>
  </si>
  <si>
    <t>wilde kardinaalsmuts (cv)</t>
  </si>
  <si>
    <t>toverhazelaar (cv)</t>
  </si>
  <si>
    <t>hulst (cv)</t>
  </si>
  <si>
    <t>magnolia (cv)</t>
  </si>
  <si>
    <t>opgaande bossige vaste plant, bijzonder rijk en langdurig bloeiend, bloemen steriel, geen uitzaai, bloei trekt zeer veel insecten, blad aangenaam geurend bij kneuzen, gevoelig voor strooizout, goed doorlatend licht droge tot licht vochtige bodem, vorstgevoelig en houdt niet van natte voeten in de winter, redelijk windbestendig, zon</t>
  </si>
  <si>
    <t>sterke opstaande bloeitakken, populair door late bloeitijd, kan onder bomen, redelijk windbestendig,  matig tolerant voor strooizout, zon en halfschaduw</t>
  </si>
  <si>
    <t>vrij laag, uitstoelende plant met opstaande bloemstengels, bloeit uitbundig en lang in de nazomer en vroege herfst, meeldauwresistent en matig strooizoutbestendig, kan onder bomen, zon en halfschaduw</t>
  </si>
  <si>
    <t>forse vaste plant, trekt zeer veel insecten aan, zeer geschikt als oeverplant, kan s'winters langer onder water staan, voldoende vochtige tot natte bodem, zon en halfschaduw</t>
  </si>
  <si>
    <t>meeldauwresistent, sterk, vormt korte worteluitlopers, zon en halfschaduw</t>
  </si>
  <si>
    <t>groenblijvend, dichte vertakking, bestand tegen strooizout, zon, halfschaduw en schaduw</t>
  </si>
  <si>
    <t>dichte structuur, verdraagt een droge standplaats, bossig, breder dan hoog, naalden zeer kort, ook voor drogere standplaatsen geschikt, zon</t>
  </si>
  <si>
    <t>halfgevulde bloem, geurende bloem en bottel na de bloei, herfstkleur, resistent tegen ziekte, zout en droogte, zon</t>
  </si>
  <si>
    <t>woongebied, park, buitengebied</t>
  </si>
  <si>
    <t>Malus domestica 'Rajka'</t>
  </si>
  <si>
    <t>Pyrus communis 'Beurré Hardy'</t>
  </si>
  <si>
    <t>Prunus avium 'Kordia'</t>
  </si>
  <si>
    <t>zoete kers (cv)</t>
  </si>
  <si>
    <t>Prunus avium 'Hedelfinger Riesenkirsche'</t>
  </si>
  <si>
    <t>Prunus avium 'Early Rivers'</t>
  </si>
  <si>
    <t>zwarte walnoot</t>
  </si>
  <si>
    <t>Malus domestica 'Jonagold'</t>
  </si>
  <si>
    <t>pruim (cv)</t>
  </si>
  <si>
    <t>Prunus domestica 'Opal'</t>
  </si>
  <si>
    <t>Prunus domestica 'Mirabelle de Nancy'</t>
  </si>
  <si>
    <t>Malus domestica 'Red Devil'</t>
  </si>
  <si>
    <t>appel (cv)</t>
  </si>
  <si>
    <t>Malus domestica 'Santana'</t>
  </si>
  <si>
    <t>Pyrus communis 'Gieser Wildeman'</t>
  </si>
  <si>
    <t>stoofpeer</t>
  </si>
  <si>
    <t>Prunus domestica 'Hauszwetsche'</t>
  </si>
  <si>
    <t>Pyrus communis 'Conference'</t>
  </si>
  <si>
    <t>peer (cv)</t>
  </si>
  <si>
    <t>Vitis vinifera</t>
  </si>
  <si>
    <t>Actinidia arguta 'Issai'</t>
  </si>
  <si>
    <t>kiwi</t>
  </si>
  <si>
    <t>braam</t>
  </si>
  <si>
    <t>jostabes</t>
  </si>
  <si>
    <t>gewone pawpaw</t>
  </si>
  <si>
    <t>Asimina triloba</t>
  </si>
  <si>
    <t>Amerikaanse persimoen</t>
  </si>
  <si>
    <t>Malus domestica 'Sterappel'</t>
  </si>
  <si>
    <t>Malus sylvestris</t>
  </si>
  <si>
    <t xml:space="preserve">wilde appel   </t>
  </si>
  <si>
    <t>Malus domestica 'Elstar'</t>
  </si>
  <si>
    <t>Prunus cerasus 'Morel'</t>
  </si>
  <si>
    <t>Morus alba</t>
  </si>
  <si>
    <t>Rubus fruticosus 'Chester Thornless'</t>
  </si>
  <si>
    <t>Rubus fruticosus 'Thornless Evergreen'</t>
  </si>
  <si>
    <t>Rubus fruticosus 'Loganberry'</t>
  </si>
  <si>
    <t>Rubus idaeus 'Glen Ample'</t>
  </si>
  <si>
    <t>Rubus idaeus 'Golden Everest'</t>
  </si>
  <si>
    <t>Ribes x nidigrolaria 'Jostabes'</t>
  </si>
  <si>
    <t>Pyrus communis 'Doyenné du Comice'</t>
  </si>
  <si>
    <t>Prunus armeniaca 'Tros oranje'</t>
  </si>
  <si>
    <t>Prunus dulcis 'Robijn'</t>
  </si>
  <si>
    <t>Prunus persica 'Wassenberger'</t>
  </si>
  <si>
    <t>Ribes rubrum 'Witte parel'</t>
  </si>
  <si>
    <t>Ribes rubrum 'Jonkheer van Tets'</t>
  </si>
  <si>
    <t>Ribes nigrum 'Titania'</t>
  </si>
  <si>
    <t>Ribes rubrum 'Rovada'</t>
  </si>
  <si>
    <t>wilde kruisbes</t>
  </si>
  <si>
    <t>Rubus fruticosus 'Thornfree'</t>
  </si>
  <si>
    <t>doornloze braam</t>
  </si>
  <si>
    <t>Mespilus germanica</t>
  </si>
  <si>
    <t>mispel</t>
  </si>
  <si>
    <t>moerbei</t>
  </si>
  <si>
    <t>Actinidia deliciosa 'Hayward'</t>
  </si>
  <si>
    <t>Actinidia deliciosa 'Atlas'</t>
  </si>
  <si>
    <t>vrouwelijke plant, maximaal 5 stuks 'Hayward' aanplanten bij één 'Atlas', snelle groei, zon en halfschaduw, rijptijd oktober</t>
  </si>
  <si>
    <t>wintersnoei en zomersnoei</t>
  </si>
  <si>
    <t>piramidaal</t>
  </si>
  <si>
    <t>bruinpurper</t>
  </si>
  <si>
    <t>ovaal tot breed langwerpig, lichtgroen tot geelgroen met dun waslaagje, eetbaar</t>
  </si>
  <si>
    <t>12-14</t>
  </si>
  <si>
    <t>herfstkleur goudgeel, bloemen openen vlak na uitlopen blad, na bestuiven worden vruchten gevormd en rijpen in juli tot september, luchtige vochthoudende humusrijke goed doorlatende bodem, volle zon, verdraagt geen verharding</t>
  </si>
  <si>
    <t>rond, halfopen</t>
  </si>
  <si>
    <t>langwerpige noot, eetbaar</t>
  </si>
  <si>
    <t>herfstkleur geelbruin, na onopvallende bloei volgen trossen met eetbare vruchten, rijp in oktober-november, minimaal 3 stuks voor goede vruchtzetting, humusrijke gedraineerde grond, verdraagt tijdelijk veel vocht, zeer goed winterhard, lage droogtetolerantie, verdraagt geen verharding</t>
  </si>
  <si>
    <t>goede begeleidingssnoei bij jonge bomen</t>
  </si>
  <si>
    <t>geurende bloemen, overlast door stekels, zaad(pluis) of vruchten mogelijk, noten vallen in oktober-november, zeer goed winterhard, matig droogtetolerant, verdraagt geen verharding</t>
  </si>
  <si>
    <t>Malus domestica 'Brabant bellefleur'</t>
  </si>
  <si>
    <t>n.v.t</t>
  </si>
  <si>
    <t>10-12 wortelgoed hoogstam</t>
  </si>
  <si>
    <t>100-125 struik</t>
  </si>
  <si>
    <t>wortelgoed 3-5 tak</t>
  </si>
  <si>
    <t>C1,5 80-100</t>
  </si>
  <si>
    <t>wortelgoed struik</t>
  </si>
  <si>
    <t>10-12 wortelgoed laagstam</t>
  </si>
  <si>
    <t>C1,5</t>
  </si>
  <si>
    <t>breed vaasvormig tot rond, halfopen kroon, grillig groeiend</t>
  </si>
  <si>
    <t>herfstkleur geel, oranje en rood, rode aardbeiachtige vruchten staan op stelen, verlangt humusrijke grond, verdraagt droogte redelijk, verdraagt geen verharding</t>
  </si>
  <si>
    <t>aarbeiachtige steenvrucht, rood, eetbaar</t>
  </si>
  <si>
    <t>breed eirond tot breed kegelvormig, halfopen kroon</t>
  </si>
  <si>
    <t>noten in grillig vergroeide vruchthulzen, eetbaar</t>
  </si>
  <si>
    <t>stam met kurkachtige schors, vruchten omgeven door grillig gevormde vruchthulzen, liefst kalkrijke zandgrond, zeer goed winterhard, matig droogtetolerant, verdraagt verharding</t>
  </si>
  <si>
    <t>ronde drichte kroon, grillig groeiend</t>
  </si>
  <si>
    <t>geel, peervormig, eetbaar</t>
  </si>
  <si>
    <t>langzame groeier, groeit eerst in de breedte daarna in de hoogte, welriekende vruchten na de bloei die rijpen op een beschutte warme standplaats, slechts gekookt te verwerken, gehele herfstkleur, goed doorlatende vochthoudende bodem en verdraagt kalk, verdraagt geen verharding</t>
  </si>
  <si>
    <t>ovaal tot rond, dichte kroon, grillig groeiend</t>
  </si>
  <si>
    <t>besachtig, oranje geel, eetbaar</t>
  </si>
  <si>
    <t>niet of nauwelijks last van ziekten of plagen, bloei gevolgd door besachtige oranje vruchten, nadat vruchten zijn bevroren zijn ze eetbaar maar kunnen verstoppend werken, vruchten giftig voor paarden, goed doorlatende voedsame bij voorkeur leemhoudende grond, verdraagt geen verharding</t>
  </si>
  <si>
    <t>gewone vijg</t>
  </si>
  <si>
    <t>3-10</t>
  </si>
  <si>
    <t>afgeplat bolvormig, dichte kroon, grillig groeiend</t>
  </si>
  <si>
    <t>peervormige vlezige schijnvrucht, eetbaar</t>
  </si>
  <si>
    <t>na de bloei volgen de eetbare schijnvruchten die groen van buiten en karmijnrood van binnen zijn, bij rijping worden ze bruin en zacht, kan op droge grond, verdraagt verharding, dient beschut uit de wind te staan</t>
  </si>
  <si>
    <t>3-2</t>
  </si>
  <si>
    <t>breed schermvormig, halfopen kroon</t>
  </si>
  <si>
    <t>gevleugelde steenvrucht, vleugels zijn eetbaar (komkommersmaak)</t>
  </si>
  <si>
    <t>gewreven blad verspreidt een aangename geur, vruchtomhulsel is ruw en verspreidt een kenmerkende zeeplucht, zeer goed winterhard, matig droogtetolerant, verdraagt geen verharding</t>
  </si>
  <si>
    <t>20-40</t>
  </si>
  <si>
    <t>breed piramidaal, later spreidend, halfopen kroon</t>
  </si>
  <si>
    <t>noot, eetbaar</t>
  </si>
  <si>
    <t>afgeplat bolvormig, halfopen</t>
  </si>
  <si>
    <t>appel, eetbaar</t>
  </si>
  <si>
    <t>zelfbestuivend, zon of halfschaduw, bekendste en meest geteeld in nederland, plukmaand september, rijpmaand december, gebruik voor hand, moes en bewaar, humusrijk en goed doorlatende grond, verdraagt geen verharding</t>
  </si>
  <si>
    <t>breed ovaal, rond/ bolvormig, halfopen</t>
  </si>
  <si>
    <t>zelfbestuivend, zon of halfschaduw,  plukmaand oktober, rijpmaand december, gebruik voor hand, moes en bewaar, verdraagt geen verharding</t>
  </si>
  <si>
    <t>7-9</t>
  </si>
  <si>
    <t>rond, open kroon</t>
  </si>
  <si>
    <t>niet zelfbestuivend (bestuiver bijv. 'Sterappel', zon of halfschaduw, plukmaand  september, rijpmaand maart, gebruik voor hand en bewaar, verdraagt geen verharding</t>
  </si>
  <si>
    <t>niet zelfbestuivend (bestuiver bijv. 'Sterappel', zon of halfschaduw, plukmaand november, rijpmaand januari, gebruik voor  hand, moes en bewaar</t>
  </si>
  <si>
    <t>breed vaasvormig, open</t>
  </si>
  <si>
    <t>lichtroze</t>
  </si>
  <si>
    <t>piramidaal tot breedrond, halfopen kroon</t>
  </si>
  <si>
    <t>zelfbestuivend, zon en halfschaduw, milieuvriendelijk ras, plukmaand september, rijpmaand februari, gebruik voor hand en bewaar</t>
  </si>
  <si>
    <t>niet zelfbestuivend (bestuiver bijv. 'Dubbele Bellefleur en Rajka'), milieuvriendelijk ras, zon en halfschaduw, plukmaand augustus rijpmaand augustus, gebruik hand</t>
  </si>
  <si>
    <t>breed, halfopen kroon</t>
  </si>
  <si>
    <t>zelfbestuivend, milieuvriendelijk ras, zon en halfschaduw, plukmaand september rijpmaand oktober, gebruik hand</t>
  </si>
  <si>
    <t>breed, open kroon</t>
  </si>
  <si>
    <t>niet zelfbestuivend (bestuiver bijv. 'Dubbele Bellefleur'), plukmaand september, rijpmaand november, gebruik voor hand, moes en bewaar</t>
  </si>
  <si>
    <t>rond, halfopen, onregelmatig, grillig</t>
  </si>
  <si>
    <t>soms zijn jonge twijgen gedoornd, na de bloei verschijnen de vruchten, herfstkleur geel, verdraagt geen verharding</t>
  </si>
  <si>
    <t>bruin met grote kelkslippen, eetbaar</t>
  </si>
  <si>
    <t>lijkend op frambozen, eetbaar</t>
  </si>
  <si>
    <t>zelfverdraagzaam, zonnige standplaats, overlast door stekels, zaad(pluis) of vruchten mogelijk, zeer goed winterhard, matig droogtetolerant, verdraagt geen verharding</t>
  </si>
  <si>
    <t>breed eivormig tot rond, halfopen</t>
  </si>
  <si>
    <t>abrikoos, eetbaar</t>
  </si>
  <si>
    <t>breed eirond, gesloten</t>
  </si>
  <si>
    <t>niet zelfbestuivend (bestuiver bijv. 'Hedelfinger Riesenkirsche'), plukmaand juni, rijpmaand juni, gebruik hand</t>
  </si>
  <si>
    <t>kers, eetbaar</t>
  </si>
  <si>
    <t>zure kers (cv)</t>
  </si>
  <si>
    <t>breed ovaal, halfopen</t>
  </si>
  <si>
    <t>teur, open kroon</t>
  </si>
  <si>
    <t>maart-mei</t>
  </si>
  <si>
    <t>herfstkleur geeloranje</t>
  </si>
  <si>
    <t>druif, eetbaar</t>
  </si>
  <si>
    <t>via roze en blauw naar grijs-zwart verkleurende bessen, zon en halfschaduw, voor rijke oogst ook een bestuiver aan te planten, herfstkleur oranjegeel</t>
  </si>
  <si>
    <t>bes, eetbaar</t>
  </si>
  <si>
    <t>rond tot onregelmatig vaasvormig, open, luchtig</t>
  </si>
  <si>
    <t>ovaal, later vaasvormig, halfopen kroon</t>
  </si>
  <si>
    <t>bloemen worden gevolgd door de vruchten, zonnige plaats, verdraagt geen verharding</t>
  </si>
  <si>
    <t>opgeblazen vruchten, eetbaar</t>
  </si>
  <si>
    <t>Rubus 'Tayberry'</t>
  </si>
  <si>
    <t>braamboos</t>
  </si>
  <si>
    <t>P11</t>
  </si>
  <si>
    <t>zon of halfschaduw, pluktijd juli-augustus</t>
  </si>
  <si>
    <t>kruising tussen braam en framboos, eetbaar</t>
  </si>
  <si>
    <t>zelfbestuivend, herfstkleur oranjerood, plukmaand juli, rijpmaand juli, gebruik hand</t>
  </si>
  <si>
    <t>zelfbestuivend (boom krijgt meer vruchten na kruisbestuiving bijv. 'Hedelfinger Riesenkirsche' of 'Kordia'), plukmaand juli, rijpmaand juli, gebruik hand</t>
  </si>
  <si>
    <t>breed eirond, halfopen kroon, grillig</t>
  </si>
  <si>
    <t>zelfbestuivend, rijpmaand juli</t>
  </si>
  <si>
    <t>rond, dicht, grillig</t>
  </si>
  <si>
    <t>rond tot bolvormig, halopen kroon, grillig</t>
  </si>
  <si>
    <t>pruim, eetbaar</t>
  </si>
  <si>
    <t>zelfverdraagzaam, plukmaand september, rijpmaand oktober, gebruik hand en bewaar, produceert meer vruchten bij kruisbestuiving, verdraagt geen verharding</t>
  </si>
  <si>
    <t>zelfbestuivend, plukmaand augustus, rijpmaand september, gebruik hand en moes, verdraagt geen verharding</t>
  </si>
  <si>
    <t>zelfverdraagzaam, plukmaand juli, rijpmaand juli, gebruik hand en moes, verdraagt geen veharding</t>
  </si>
  <si>
    <t>Prunus domestica 'Victoria'</t>
  </si>
  <si>
    <t>zelfverdraagzaam, plukmaand augustus, rijpmaand september, gebruik hand en moes, verdraagt geen verharding</t>
  </si>
  <si>
    <t>zelfverdraagzaam, plukmaand augustus rijpmaand augustus, hand</t>
  </si>
  <si>
    <t>zelfverdraagzaam, plukmaand september rijpmaand september, gebruik hand, bewaar en  moes</t>
  </si>
  <si>
    <t>zelfverdraagzaam, plukmaand augustus, rijpmaand n.v.t., gebruik hand, herfstkleur oranjerood, verdraagt geen verharding</t>
  </si>
  <si>
    <t>ovaal, halfopen</t>
  </si>
  <si>
    <t>amandel, eetbaar</t>
  </si>
  <si>
    <t>nectarine, eetbaar</t>
  </si>
  <si>
    <t>breed, open</t>
  </si>
  <si>
    <t>2,5-4</t>
  </si>
  <si>
    <t>perzik, eetbaar</t>
  </si>
  <si>
    <t>breed, vaasvormig tot bolvormig, open</t>
  </si>
  <si>
    <t>amandelboom (cv)</t>
  </si>
  <si>
    <t>Prunus persica 'Early Blaze'</t>
  </si>
  <si>
    <t>nectarine (cv)</t>
  </si>
  <si>
    <t>perzik (cv)</t>
  </si>
  <si>
    <t>wilde peer</t>
  </si>
  <si>
    <t>eirond, halfopen</t>
  </si>
  <si>
    <t>peer, eetbaar</t>
  </si>
  <si>
    <t>afhankelijk van onderstam</t>
  </si>
  <si>
    <t>stoofpeer, eetbaar</t>
  </si>
  <si>
    <t>zelfverdraagzaam, plukmaand oktober, rijpmaand januari, gebruik hand, bewaar en stoof, verdraagt halfverharding</t>
  </si>
  <si>
    <t>piramidaal, halfopen</t>
  </si>
  <si>
    <t>zelfverdraagzaam, plukmaand september rijpmaand november, gebruik hand en bewaar, verdraagt halfverharding</t>
  </si>
  <si>
    <t>plukmaand september, rijpmaand december, gebruik hand en bewaar, verdraagt halfverharding</t>
  </si>
  <si>
    <t>3-7</t>
  </si>
  <si>
    <t>smal piramidaal, halfopen</t>
  </si>
  <si>
    <t>plukmaand september, rijpmaand oktober, gebruik hand, verdraagt halfverharding</t>
  </si>
  <si>
    <t>1,5-2</t>
  </si>
  <si>
    <t>zwarte bes, eetbaar</t>
  </si>
  <si>
    <t>bottels, eetbaar</t>
  </si>
  <si>
    <t>zelfbestuivend, plukmaand juli, rijptijd juli, gebruik hand en gelei, zon en halfschaduw, geen natte standplaats</t>
  </si>
  <si>
    <t>witgele bes, eetbaar</t>
  </si>
  <si>
    <t>1-1,25</t>
  </si>
  <si>
    <t>zelfbestuivend, bloeitijd laat, plukmaand juli, zon en halfschaduw, geen natte standplaats</t>
  </si>
  <si>
    <t>rode bes, eetbaar</t>
  </si>
  <si>
    <t>zelfbestuivend, plukmaand juli, rijptijd juli, gebruik hand en moes, zon en halfschaduw</t>
  </si>
  <si>
    <t>groenwit</t>
  </si>
  <si>
    <t>plukmaand juli-augustus, zon en halfschaduw</t>
  </si>
  <si>
    <t>oranje</t>
  </si>
  <si>
    <t>zelfbestuivend, plukmaand juli, zon en halfschaduw, doornloze struik, kruising tussen zwarte bes en kruisbes</t>
  </si>
  <si>
    <t>1</t>
  </si>
  <si>
    <t>0.8-1</t>
  </si>
  <si>
    <t>kruisbes, eetbaar</t>
  </si>
  <si>
    <t>zelfbestuivend, rijptijd eind juni-juli, zon en halfschaduw</t>
  </si>
  <si>
    <t>braam, eetbaar</t>
  </si>
  <si>
    <t>framboos, eetbaar</t>
  </si>
  <si>
    <t>1,8-2</t>
  </si>
  <si>
    <t>rijptijd augustus-oktober, stekelloos, zon en halfschaduw</t>
  </si>
  <si>
    <t>kruising tussen braam en framboos, zon en haflschaduw, pluktijd augustus-september</t>
  </si>
  <si>
    <t>plukmaand augustus, rijpmaand augustus, gebruik hand en moes, zon en halfschaduw</t>
  </si>
  <si>
    <t>2-2,5</t>
  </si>
  <si>
    <t>plukmaand augustus, rijpmaand augustus, gebruik hand, moes, doornloos, zon en halfschaduw</t>
  </si>
  <si>
    <t>0,8-1,5</t>
  </si>
  <si>
    <t>0,5-1,5</t>
  </si>
  <si>
    <t>zon en halfschaduw</t>
  </si>
  <si>
    <t>0,5-1</t>
  </si>
  <si>
    <t>zomerframboos, zon en halfschaduw, rijptijd juli</t>
  </si>
  <si>
    <t>zomerframboos, zon en halfschaduw, rijptijd augustus</t>
  </si>
  <si>
    <t>0,6-1</t>
  </si>
  <si>
    <t>Rubus idaeus 'Heritage'</t>
  </si>
  <si>
    <t>herfstframboos, zon en halfschaduw, rijptijd augustus-september</t>
  </si>
  <si>
    <t>kiwi, eetbaar</t>
  </si>
  <si>
    <t>mannelijke plant, geen vruchten, zon en halfschaduw</t>
  </si>
  <si>
    <t>4-10</t>
  </si>
  <si>
    <t>zon, beschutte plek, oogsttijd oktober-november, hoog vitamine C gehalte, geen haartjes op vrucht en blad, rijpt aan de plant en kan alleen direct na de oogst met schil en al gegeten worden, zelfbestuivend, bloeitijd mei-juni, plukmaand november, rijpmaand december-februari, gebruik hand</t>
  </si>
  <si>
    <t>hangende vruchtkatjes</t>
  </si>
  <si>
    <t>vruchtkatjes</t>
  </si>
  <si>
    <t>stekelige bolster met 2-3 noten, kastanjes, eetbaar</t>
  </si>
  <si>
    <t>groene ronde bolster, lichtbruine noot, eetbaar</t>
  </si>
  <si>
    <t>donkerrode  vruchten, kers, eetbaar</t>
  </si>
  <si>
    <t>herfstkleur donkergeel, verdraagt schaduw, snoei wordt goed verdragen, dikke kurklijsten op de twijgen, zeer goed winterhard, hoge droogtetolerantie, redelijk tot goed strooizouttolerant, verdraagt verharding matig (verdraagt halfverharding)</t>
  </si>
  <si>
    <t>vetkruid</t>
  </si>
  <si>
    <t xml:space="preserve">inheems </t>
  </si>
  <si>
    <t>dichtvertakte bolvormige heester, rijkbloeiend met geurende bloemen, wintergroen, verdraagt wind, redelijk winterhard, zon en halfschaduw</t>
  </si>
  <si>
    <t>compacte sterke plant, opvallend gele herfstkleur, vormt niet agressieve ondergrondse uitlopers, rijkbloeiend en geurend, op vochtige- en moerassige standplaatsen, zon en halfschaduw</t>
  </si>
  <si>
    <t>Berberis TINY 'N' SPINY</t>
  </si>
  <si>
    <t>Osmanthus x  burkwoodii</t>
  </si>
  <si>
    <t>Caryopteris x clandonensis 'Heavenly Blue'</t>
  </si>
  <si>
    <t>jonge twijgen dikwijls sterk gedoornd, gele herfstkleur, bloeit met welriekende bloemen, vruchten in de herfst, zeer goed winterhard, hoge droogtetolerantie, verdraagt geen verharding</t>
  </si>
  <si>
    <t>halfwintergroene stuik die in koude winters (een deel van) het blad loslaat, bloemen geuren aangenaam friszuur, bloemen trekken veel bijen aan, bloemen kunnen gevolgd worden door vruchten, kunnen eetbaar zijn, goed doorlatende bodem neutraal tot zuur, kan op droge grond, bestand tegen strooizout,  bestand tegen luchtverontreiniging, verdraagt geen verharding</t>
  </si>
  <si>
    <t>verdraagt strooizout, halfwintergroen, sterk geurende bloemen en trekt bijen aan, bloei gevolgd door bessen, verdraagt snoei goed, heeft giftige onderdelen</t>
  </si>
  <si>
    <t xml:space="preserve">eetbare vruchten, stekels/ doorns, zeer goed winterhard, lage droogtetolerantie,  verdraagt geen verharding </t>
  </si>
  <si>
    <t>ABC-boom (niet snoeien in de winter/ voorjaar), n.t.b., locatiespecifiek volgens Handboek Bomen</t>
  </si>
  <si>
    <t>n.t.b., locatiespecifiek volgens Handboek Bomen</t>
  </si>
  <si>
    <t>goede begeleidingssnoei in de jeugd volgens Handboek Bomen</t>
  </si>
  <si>
    <t>op jonge leeftijd regelmatig begeleidingssnoei nodig volgens Handboek Bomen</t>
  </si>
  <si>
    <t>ABC-boom (niet snoeien in de winter/ voorjaar), n.t.b., locatiespecifiek</t>
  </si>
  <si>
    <t>n.t.b., locatiespecifiek, snoei in winter tussen oktober en februari</t>
  </si>
  <si>
    <t>gevleugelde noot (samara's)</t>
  </si>
  <si>
    <t>snelgroeiend, 'katjes' als bloeiwijze, vochtige plaatsen en tijdelijk onder water, maar kan ook op drogere plaatsen, liefst kalkhoudend, zeer goed winterhard, lage droogtetolerantie, verdraagt verharding, aanwezigheid beekloop/ beekbegeleidend</t>
  </si>
  <si>
    <t>vrouwelijk doosvruchten, mannelijk vruchtloos</t>
  </si>
  <si>
    <t>platte gevleugelde nootjes (samara's) aan steeltjes, rond</t>
  </si>
  <si>
    <t>geurende bloemen, rond de stam vaak wortelopslag, gevoelig voor luisaantasting met honingdauw en routdauw tot gevolg (beter niet toepassen bij parkeerplaatsen en op pleinen), verdraagt snoei goed, zeer goed winterhard, lage droogtetolerantie, verdraagt verharding matig (verdraagt halfverharding)</t>
  </si>
  <si>
    <t>vleugels nootvruchten (samara's) nauwelijks aanwezig,  vruchtloze cultivar</t>
  </si>
  <si>
    <t>vruchtloze cultivar</t>
  </si>
  <si>
    <t>besvormige steenvruchten, donkerrood tot zwart, smaken zoet, eetbaar</t>
  </si>
  <si>
    <t>beukennootjes na de bloei, pas op latere leeftijd dragend</t>
  </si>
  <si>
    <t>mannelijk, vruchtloze cultivar</t>
  </si>
  <si>
    <t>ronde stekelige vruchtdozen</t>
  </si>
  <si>
    <t>herfstkleur geel, 'katjes' als bloeiwijze, voorkeur voor vochtige open en voedselrijke grond, weerstand tegen bladvlekkenziekte en kanker goed tot bijzonder goed, zeer goed winterhard, lage droogtetolerantie, verdraagt verharding, mogelijk overlast door stekels, zaad (pluis) of vruchten</t>
  </si>
  <si>
    <t>vrouwelijk kleine doosvruchten</t>
  </si>
  <si>
    <t>ovaal langwerpige steenvrucht, rood, niet talrijk</t>
  </si>
  <si>
    <t>roodachtig tot glanzend zwarte zaden</t>
  </si>
  <si>
    <t>platte gevleugelde nootjes (samara's)</t>
  </si>
  <si>
    <t>bruine gevleugelde nootjes (samara's)</t>
  </si>
  <si>
    <t>slechts zelden peulen</t>
  </si>
  <si>
    <t>herfstkleur geelgroen, zeer gevoelig voor roest, weinig gevoelig voor bladvlekkenziekte en kanker, vruchtbare leem- en vochthoudende gronden, zeer goed winterhard, lage droogtetolerantie, redelijk tot goed strooizouttolerant,  verdraagt verharding, mannelijke cultivar</t>
  </si>
  <si>
    <t>snelgroeiend, bast glimmend roodbruin met lenticellen, herfstkleur geeloranje, bloeit kort ca. 1 week, enigzins windgevoelig, zeer goed winterhard, matig droogtetolerant, verdraagt verharding</t>
  </si>
  <si>
    <t xml:space="preserve">Solitaire heesters </t>
  </si>
  <si>
    <t>groeit iets langzamer als de soort, oudere bomen vormen in of nabij water bovengrondse kniewortels, naalden vallen in de herfst af, herfstkleur oranjebruin tot bruin, verdraagt langdurig onderwater staan, in het voorjaar helder lichtgroen uitlopende naalden, natte grond, vochthoudend tot moerasachtig, zeer goed winterhard, lage droogtetolerantie, verdraagt verharding matig (verdraagt halfverharding)</t>
  </si>
  <si>
    <t>geringe bodemeisen, liefst enigszins kalkhoudend en niet te nat, herfstkleur geel/rood, zeer goed winterhard, lage droogtetolerantie, redelijk tot goed strooizouttolerant, verdraagt verharding matig (verdraagt halfverharding), zon, halfschaduw en schaduw</t>
  </si>
  <si>
    <t>geel oranje herfstkleur, langzaam groeiend, bloeit voor het blad verschijnt, rode besachtige steenvruchten in de vroege herfst, smaken lichtzuur, voorkeur voor kalkrijke grond, zeer goed winterhard, matig droogtetolerant, verdraagt geen verharding</t>
  </si>
  <si>
    <t>wintergroen, de vrouwelijke bloemen worden gevolgd door rode vlezige steenvruchten, humusrijke vochthoudende bodem, goed doorlatend en zowel zuur als kalkrijk, heeft giftige onderdelen, zeer goed winterhard, matig droogtetolerant, verdraagt geen verharding</t>
  </si>
  <si>
    <t>takken ruiken bij beschadiging naar bittere amandelen, geurende bloemen, vaak een nattere standplaats, zeer goed winterhard, slecht droogtetolerant, verdraagt geen verharding</t>
  </si>
  <si>
    <t>vrouwelijk zwarte bes, mannelijk geen vruchten</t>
  </si>
  <si>
    <t>C1,5 wortelecht, A-kwaliteit</t>
  </si>
  <si>
    <t>eerst donkerrood, later zwart, kleine bes en eetbaar</t>
  </si>
  <si>
    <t>blauwzwarte bes, eetbaar</t>
  </si>
  <si>
    <t>droge (peervormige)doosvrucht, bruin op latere leeftijd</t>
  </si>
  <si>
    <t>Euonymus europaeus</t>
  </si>
  <si>
    <t>doosvruchten oranje/roze in nazomer/ herfst, giftig</t>
  </si>
  <si>
    <t>doosvruchten, rozerood, zaden oranje, giftig</t>
  </si>
  <si>
    <t>bes, glanzend helderrood</t>
  </si>
  <si>
    <t>opgaand, breed en compact vertakt</t>
  </si>
  <si>
    <t>kaneelbruine afschilverende bast, later kleurt deze bruinrood, herfstkleur oranje tot rood, voorkeur voor lichtzure bodem, zeer goed winterhard, lage droogtetolerantie, verdraagt geen verharding, zon, halfschaduw en schaduw</t>
  </si>
  <si>
    <t>platte peul</t>
  </si>
  <si>
    <t>aflbadderende stam, goed winterhard, lage droogtetolerantie, verdraagt geen verharding, zon en halfschaduw</t>
  </si>
  <si>
    <t>wintergroen, redelijk winterhard, hoge droogtetolerantie, redelijk tot goed strooizouttolerant, verdraagt verharding matig (verdraagt halfverharding), zon</t>
  </si>
  <si>
    <t>gevleugelde nootjes (samara's), zelden vruchten</t>
  </si>
  <si>
    <t xml:space="preserve">bruine platte peulvruchten </t>
  </si>
  <si>
    <t>Clerodendrum trichotomum var. Fargesii</t>
  </si>
  <si>
    <t>draagt zelden vruchten, samengestelde doosvrucht</t>
  </si>
  <si>
    <t xml:space="preserve">gevleugelde nootjes (samara's) </t>
  </si>
  <si>
    <t>oranjerood tot rode bes</t>
  </si>
  <si>
    <t>bruine zaaddozen, onopvallend</t>
  </si>
  <si>
    <t xml:space="preserve">eetbare vruchten, stekels/ doorns, zeer goed winterhard, lage droogtetolerantie, verdraagt geen verharding </t>
  </si>
  <si>
    <t>rode ca. 1 cm grote schijnvruchten</t>
  </si>
  <si>
    <t>doosvrucht</t>
  </si>
  <si>
    <t>vrouwelijke katjes worden doosvrucht</t>
  </si>
  <si>
    <t>katjes worden doosvruchten</t>
  </si>
  <si>
    <t>vaasvormig, gesloten kroon</t>
  </si>
  <si>
    <t>breed piramidaal, gesloten kroon</t>
  </si>
  <si>
    <t>donkerblauwe bes</t>
  </si>
  <si>
    <t>klein onopvallend</t>
  </si>
  <si>
    <t>zaaddozen in het najaar, onopvallend</t>
  </si>
  <si>
    <t>klein bes, rond, blauwzwart of zwartpaars</t>
  </si>
  <si>
    <t>kleine zaaddoosjes, onopvallend</t>
  </si>
  <si>
    <t>Voedselbos</t>
  </si>
  <si>
    <t>Malus domestica 'Dubbele bellefleur' (synoniem: Malud d. 'Limburgse bellefleur')</t>
  </si>
  <si>
    <t>glanzend rode besachtige steenvrucht, eetbaar</t>
  </si>
  <si>
    <t>ovale besachtige vruchten, ca. 1 cm lang, eetbaar</t>
  </si>
  <si>
    <t>Plantmaat voor aanplant (stamomtrek in cm op 100 cm boven wortelhals), hoogte, potmaat</t>
  </si>
  <si>
    <t>oude bast bladdert af, bruingele herfstkleur, mannelijke katjes voor de winter zichtbaar maar openen ca. februari, kleine rode vrouwelijke bloemen zijn onopvallend, vruchten rijpen ca. september, zon tot matige schaduw, kan op droge grond, verdraagt halfverharding</t>
  </si>
  <si>
    <t>herfstkleur felgeel, hangende klokvormige bloemen lijken op sneeuwklokjes, en verschijnen gelijktijdig met het nieuwe blad, vruchten kleuren na rijping bruin en blijven lang hangen, humeuze licht vochtige grond, ook zure grond, zeer goed winterhard, lage droogtetolerantie, verdraagt geen verharding</t>
  </si>
  <si>
    <t>zelfverdraagzaam, herfstkleur roodbruin tot goudoranje, bruine harde vruchten pas bij rotten eetbaar na de eerste nachtvorst, zeer goed winterhard, matig droogtetolerant, verdraagt geen verharding</t>
  </si>
  <si>
    <t>zelfbestuivend, zon en halfschaduw, plukmaand augustus rijpmaand augustus, gebruik hand en moes, verdraagt geen verharding</t>
  </si>
  <si>
    <t>niet zelfbestuivend (bestuiver bijv. 'Kordia'), plukmaand juli, rijpmaand juli, gebruik hand, herfstkleur oranje tot dieprood, verdraagt geen verharding</t>
  </si>
  <si>
    <t>- Achillea millefolium
- Anthriscus sylvestris
- Cardamine pratensis
- Centaurea jacea
- Crepis biennis
- Crepis capillaris
- Daucus carota
- Galium mollugo subsp. Erectum
- Heracleum sphondylium subsp. Sphond
- Hieracium sectie Tridentata
- Hypericum perforatum
- Hypochaeris radicata
- Knautia arvensis
- Lathyrus pratensis
- Leontodon hispidus
- Leucanthemum vulgare
- Lotus corniculatus var. corniculatus
- Medicago lupulina
- Pimpinella major
- Pimpinella saxifraga
- Plantago lanceolata
- Ranunculus acris
- Scorzoneroides autumnalis
- Silene dioica
- Symphytum officinale
- Tanacetum vulgare
- Trifolium dubium
- Trifolium pratense
- Veronica chamaedrys
- Vicia cracca
- Vicia sepium</t>
  </si>
  <si>
    <t>- Duizendblad
- Fluitenkruid
- Pinksterbloem
- Knoopkruid
- Groot streepzaad
- Klein streepzaad
- Peen
- Glad walstro
- Gewone berenklauw
- Stijf havikskruid
- Sint-Janskruid
- Gewoon biggenkruid
- Beemdkroon
- Veldlathyrus
- Ruige leeuwentand
- Gewone margriet
- Gewone rolklaver
- Hopklaver
- Grote bevernel
- Kleine bevernel
- Smalle weegbree
- Scherpe boterbloem
- Vertakte leeuwentand
- Dagkoekoeksbloem
- Smeerwortel
- Boerenwormkruid
- Kleine klaver
- Rode klaver
- Gewone ereprijs
- Vogelwikke
- Heggenwikke</t>
  </si>
  <si>
    <t>- juni - november
- mei - juni
- april - juni
- juni - november
- mei - augustus
- juni - november
- juni - november
- mei - september
- mei - november
- juli - november
- juni - september
- juni - september
- juni - november
- mei - juli
- juni - november
- mei - augustus
- mei - november
- april - november
- juni - september
- juli - september
- mei - november
- april - december
- juli - oktober
- april - december
- april - oktober
- juni - september
- mei - september
- april - november
- april - juni
- juni - september
- mei - augustus</t>
  </si>
  <si>
    <t>- wit
- wit
- lila
- paars
- geel
- geel
- wit
- wit
- wit
- geel
- geel
- geel
- lila
- geel
- geel
- geel/wit
- geel
- geel
- wit
- wit
- bruinwit
- geel
- geel
- roze
- paars/wit
- geel
- geel
- roze
- blauw
- paars
- paars</t>
  </si>
  <si>
    <t>- 0,40
- 1,05
- 0,35
- 0,70
- 0,80
- 0,60
- 0,60
- 0,75
- 1,20
- 0,65
- 0,50
- 0,40
- 0,40
- 0,50
- 0,25
- 0,45
- 0,20
- 0,25
- 0,60
- 0,45
- 0,40
- 0,60
- 0,25
- 0,60
- 0,65
- 0,90
- 0,15
- 0,40
- 0,25
- 1,15
- 0,65</t>
  </si>
  <si>
    <t>Meerstammige heester</t>
  </si>
  <si>
    <t>- Achillea millefolium
- Barbarea vulgaris
- Centaurea jacea 
- Crepis capillaris
- Daucus carota
- Echium vulgare
- Erodium cicutarium
- Galium mollugo subsp. erectum
- Hieracium sectie Hieracioides
- Hypericum perforatum
- Hypochaeris radicata
- Jasione montana
- Leucanthemum vulgare
- Lotus corniculatus var. corniculatus
- Luzula campestris
- Malva moschata
- Oenothera biennis
- Plantago lanceolata
- Prunella vulgaris
- Ranunculus acris
- Rhinanthus minor
- Scorzoneroides autumnalis
- Silene dioica
- Tragopogon pratensis subsp. pratensis
- Trifolium arvense</t>
  </si>
  <si>
    <t>gemiddeld 0,60</t>
  </si>
  <si>
    <t>Gemiddeld 1 g/m2. Maximaal 1,5-2 g/m2 voor een publieksfunctie. Bij grotere projecten 0,3-1 g/m2.</t>
  </si>
  <si>
    <t>1 tot 2 x per jaar (gefaseerd) maaien en afvoeren</t>
  </si>
  <si>
    <t>- Achillea millefolium
- Centaurea jacea
- Crepis capillaris
- Hypericum perforatum
- Hypochaeris radicata
- Leucanthemum vulgare
- Linaria vulgaris
- Lotus corniculatus var. Corniculatus
- Lotus pedunculatus
- Plantago lanceolata
- Prunella vulgaris
- Ranunculus acris
- Rhinanthus angustifolius
- Rhinanthus minor
- Rumex acetosa
- Scorzoneroides autumnalis
- Silene dioica
- Trifolium pratense
- Vicia cracca</t>
  </si>
  <si>
    <t>- Duizendblad
- Knoopkruid
- Klein streepzaad
- Sint-Janskruid
- Gewoon biggenkruid
- Gewone margriet
- Vlasbekje
- Gewone rolklaver
- Moerasrolklaver
- Smalle weegbree
- Gewone brunel
- Scherpe boterbloem
- Grote ratelaar
- Kleine ratelaar
- Veldzuring
- Vertakte leeuwentand
- Dagkoekoeksbloem
- Rode klaver
- Vogelwikke</t>
  </si>
  <si>
    <t>gemiddeld 0,50</t>
  </si>
  <si>
    <t>april-nov</t>
  </si>
  <si>
    <t>Gemiddeld 1 g/m2. Maximaal 1,5-2 g/m2 voor een
publieksfunctie. Bij grotere projecten is dunner zaaien
(0,3-1 g/m2) een goede optie</t>
  </si>
  <si>
    <t>- Achillea millefolium
- Hypochaeris radicata
- Leucanthemum vulgare
- Lotus corniculatus var. Corniculatus
- Plantago lanceolata
- Prunella vulgaris
- Ranunculus acris
- Scorzoneroides autumnalis
- Trifolium arvense
- Trifolium repens FG</t>
  </si>
  <si>
    <t>- Duizendblad
- Gewoon biggenkruid
- Gewone margriet
- Gewone rolklaver
- Smalle weegbree
- Gewone brunel
- Scherpe boterbloem
- Vertakte leeuwentand
- Hazenpootje
- Witte klaver</t>
  </si>
  <si>
    <t>gemiddeld 0,40</t>
  </si>
  <si>
    <t>april-okt</t>
  </si>
  <si>
    <t>Gemiddeld 1 g/m2. Maximaal 1,5-2 g/m2 voor een publieksfunctie.</t>
  </si>
  <si>
    <t>Zaaidichtheid</t>
  </si>
  <si>
    <t>- Bellis perennis
- Cardamine pratensis
- Crepis capillaris
- Erodium cicutarium
- Hypochaeris radicata
- Lotus corniculatus var. Corniculatus
- Medicago lupulina
- Plantago lanceolata
- Prunella vulgaris
- Ranunculus repens
- Rumex acetosella
- Scorzoneroides autumnalis
- Trifolium dubium
- Trifolium pratense
- Trifolium repens FG
- Veronica chamaedrys</t>
  </si>
  <si>
    <t>- Madeliefje
- Pinksterbloem
- Klein streepzaad
- Gewone reigersbek
- Gewoon biggenkruid
- Gewone rolklaver
- Hopklaver
- Smalle weegbree
- Gewone brunel
- Kruipende boterbloem
- Schapenzuring
- Vertakte leeuwentand
- Kleine klaver
- Rode klaver
- Witte klaver
- Gewone ereprijs</t>
  </si>
  <si>
    <t>gemiddeld 0,30</t>
  </si>
  <si>
    <t>Zaai voor een ‘avontuurlijk grasveld’ 1-2 g/m2. Maximaal
1,5-2 g/m2 voor een publieksfunctie. Graszaden kunnen
eventueel direct worden meegezaaid, of later toegevoegd
(maximaal 1 g/m²). Zaai voor het meest bloemrijke
resultaat geen graszaden mee.</t>
  </si>
  <si>
    <t>Als intensief gazon (weinig bloei) iedere 1-2 weken maaien,
het maaisel afvoeren. Als extensief gazon iedere 3-6 weken
maaien, maaisel afvoeren, met name in de beginfase.</t>
  </si>
  <si>
    <t>- Achillea millefolium
- Agrimonia eupatoria
- Anthemis tinctoria
- Betonica officinalis
- Campanula trachelium
- Cardamine pratensis
- Centaurea jacea
- Clinopodium vulgare
- Daucus carota
- Filipendula ulmaria
- Geranium pyrenaicum
- Hieracium sectie Hieracioides
- Hylotelephium telephium
- Hypericum perforatum
- Hypochaeris radicata
- Knautia arvensis
- Lathyrus pratensis
- Leucanthemum vulgare
- Lotus corniculatus var. corniculatus
- Lythrum salicaria
- Malva moschata
- Nepeta cataria
- Origanum vulgare
- Plantago lanceolata
- Poterium sanguisorba subsp. sanguisorba
- Prunella vulgaris
- Ranunculus acris
- Salvia pratensis
- Scabiosa columbaria
- Scorzoneroides autumnalis
- Solidago virgaurea
- Stachys sylvatica
- Succisa pratensis
- Tanacetum vulgare
- Veronica longifolia</t>
  </si>
  <si>
    <t>- Duizendblad
- Gewone agrimonie
- Gele kamille
- Betonie
- Ruig klokje
- Pinksterbloem
- Knoopkruid
- Borstelkrans
- Peen
- Moerasspirea
- Bermooievaarsbek
- Schermhavikskruid
- Hemelsleutel
- Sint-Janskruid
- Gewoon biggenkruid
- Beemdkroon
- Veldlathyrus
- Gewone margriet
- Gewone rolklaver
- Grote kattenstaart
- Muskuskaasjeskruid
- Wild kattenkruid
- Wilde marjolein
- Smalle weegbree
- Kleine pimpernel
- Gewone brunel
- Scherpe boterbloem
- Veldsalie
- Duifkruid
- Vertakte leeuwentand
- Echte guldenroede
- Bosandoorn
- Blauwe knoop
- Boerenwormkruid
- Lange ereprijs</t>
  </si>
  <si>
    <t>Gemiddeld 1 g/m2. Maximaal 1,5-2 g/m2 voor een
publieksfunctie.</t>
  </si>
  <si>
    <t>- Duizendblad 
- Gewoon barbarakruid
- Knoopkruid
- Klein streepzaad
- Peen
- Slangenkruid
- Gewone reigersbek
- Glad walstro
- Schermhavikskruid
- Sint-Janskruid
- Gewoon biggenkruid
- Zandblauwtje
- Gewone margriet
- Gewone rolklaver
- Gewone veldbies
- Muskuskaasjeskruid
- Middelste teunisbloem
- Smalle weegbree
- Gewone brunel
- Scherpe boterbloem
- Kleine ratelaar
- Vertakte leeuwentand
- Dagkoekoeksbloem
- Gele morgenster
- Hazenpootje</t>
  </si>
  <si>
    <t>1,5gram/m2</t>
  </si>
  <si>
    <t>- Achillea millefolium
- Agrimonia eupatoria
- Alliaria petiolata
- Anthriscus sylvestris
- Campanula trachelium
- Chaerophyllum temulum
- Crepis capillaris
- Galium mollugo subsp. Erectum
- Geranium robertianum
- Geum urbanum
- Heracleum sphondylium subsp. sphondylium
- Hieracium sectie Tridentata
- Hypericum perforatum
- Linaria vulgaris
- Pimpinella major
- Ranunculus acris
- Scrophularia nodosa
- Silene dioica
- Stachys sylvatica
- Stellaria holostea
- Tanacetum vulgare
- Veronica chamaedrys
- Vicia cracca
- Vicia sativa subsp. angustifolia
- Vicia sepium</t>
  </si>
  <si>
    <t>- Duizendblad
- Gewone agrimonie
- Look-zonder-look
- Fluitenkruid
- Ruig klokje
- Dolle kervel
- Klein streepzaad
- Glad walstro
- Robertskruid
- Geel nagelkruid
- Gewone berenklauw
- Stijf havikskruid
- Sint-Janskruid
- Vlasbekje
- Grote bevernel
- Scherpe boterbloem
- Knopig helmkruid
- Dagkoekoeksbloem
- Bosandoorn
- Grote muur
- Boerenwormkruid
- Gewone ereprijs
- Vogelwikke
- Smalle wikke
- Heggenwikke</t>
  </si>
  <si>
    <t>- 0,40
- 0,75
- 0,50
- 1,05
- 0,75
- 0,75
- 0,60
- 0,75
- 0,35
- 0,45
- 1,20
- 0,65
- 0,50
- 0,60
- 0,60
- 0,60
- 0,75
- 0,60
- 0,75
- 0,30
- 0,90
- 0,25
- 1,15
- 0,55
- 0,65</t>
  </si>
  <si>
    <t>- juni - november
- juni - september
- april - juni
- mei - juni
- juni - augustus
- mei - juli
- juni - november
- mei - september
- mei - december
- mei - juli
- mei - november
- juli - november
- juni - september
- juni - november
- juni - september
- april - december
- juni - september
- april - december
- juni - augustus
- april - juni
- juni - september
- april - juni
- juni - september
- mei - juli
- mei - augustus</t>
  </si>
  <si>
    <t>- wit
- geel
- wit
- wit
- paars
- wit
- geel
- wit
- roze
- geel
- wit
- geel
- geel
- geel
- wit
- geel
- roodbruin
- roze
- donkerrood
- wit
- geel
- blauw
- paars
- roze
- paars</t>
  </si>
  <si>
    <r>
      <rPr>
        <b/>
        <sz val="11"/>
        <color theme="1"/>
        <rFont val="Aptos Narrow"/>
        <family val="2"/>
        <scheme val="minor"/>
      </rPr>
      <t>een (speciaal)mengsel (13428) door Cruydt Hoeck voor de gemeente Stein samengesteld.</t>
    </r>
    <r>
      <rPr>
        <sz val="11"/>
        <color theme="1"/>
        <rFont val="Aptos Narrow"/>
        <family val="2"/>
        <scheme val="minor"/>
      </rPr>
      <t xml:space="preserve">
- overblijvend
- overblijvend
- overblijvend
- overblijvend
- tweejarig
- éénjarig
- tweejarig
- overblijvend
- overblijvend
- overblijvend
- overblijvend
- overblijvend
- overblijvend
- overblijvend
- overblijvend
- overblijvend
- overblijvend
- éénjarig
- overblijvend
- overblijvend
- overblijvend
- overblijvend
- overblijvend
- overblijvend
- overblijvend
- overblijvend
- éénjarig
- tweejarig
- overblijvend
- overblijvend
- overblijvend</t>
    </r>
  </si>
  <si>
    <r>
      <rPr>
        <b/>
        <sz val="11"/>
        <color theme="1"/>
        <rFont val="Aptos Narrow"/>
        <family val="2"/>
        <scheme val="minor"/>
      </rPr>
      <t>G1</t>
    </r>
    <r>
      <rPr>
        <sz val="11"/>
        <color theme="1"/>
        <rFont val="Aptos Narrow"/>
        <family val="2"/>
        <scheme val="minor"/>
      </rPr>
      <t xml:space="preserve"> - Bloemrijk grasland voor lichte grond, voornamelijk geschikt voor de bebouwde kom,
zonnige plek, overwegend droge (zand)grond van voedselarm tot matig voedselrijk, bloei vanaf het tweede jaar, bijen vlinders en vogels, breed inzetbaar mengsel voor bloemrijk grasland en bermen met een ingetogen karakter. Door goed beheer kan zich een duurzame, soortenrijke vegetatie ontwikkelen. Het beeld is sterk afhankelijk van de uitgangssituatie en het beheer. Bij schrale en droge omstandigheden zullen Zandblauwtje en Schermhavikskruid een goede kans maken. In een iets vochtige en voedselrijke situatie komen Gewoon barbarakruid, Glad walstro en Scherpe boterbloem meer tot uiting.
Zaaiperiode: jaarrond, maar bij voorkeur eind juli - oktober (november) of februari - maart (half april).
Voor een kleurrijk effect in het eerste seizoen is dun meezaaien (maximaal 20%) van A6 of A7-mengsel mogelijk.</t>
    </r>
  </si>
  <si>
    <r>
      <rPr>
        <b/>
        <sz val="11"/>
        <color theme="1"/>
        <rFont val="Aptos Narrow"/>
        <family val="2"/>
        <scheme val="minor"/>
      </rPr>
      <t>G5</t>
    </r>
    <r>
      <rPr>
        <sz val="11"/>
        <color theme="1"/>
        <rFont val="Aptos Narrow"/>
        <family val="2"/>
        <scheme val="minor"/>
      </rPr>
      <t xml:space="preserve"> - Bloemrijke bermen voor openbare ruimte
zonnige plek, overwegend droge grond, matig voedselrijke gronden, bloei vanaf het tweede jaar, bijen vlinders en vogels, dit mengsel is speciaal voor bermen samengesteld voor ‘nuttige’ insecten, zoals zweef- en gaasvliegen, maar ook voor vlinders, wilde bijen en hommels en kan door het hele land worden toegepast. Het heeft een ingetogen karakter en bevat vooral overblijvende soorten en enkele éénjarige soorten die in graslanden thuishoren. Veldzuring is toegevoegd vanwege haar functie als waardplant voor Kleine vuurvlinder en ratelaar helpt grassen te onderdrukken waardoor de kruiden meer kans krijgen.
Zaaiperiode: jaarrond, maar bij voorkeur eind juli - oktober (november) of februari - maart (half april).</t>
    </r>
  </si>
  <si>
    <r>
      <rPr>
        <b/>
        <sz val="11"/>
        <color theme="1"/>
        <rFont val="Aptos Narrow"/>
        <family val="2"/>
        <scheme val="minor"/>
      </rPr>
      <t xml:space="preserve">M1 </t>
    </r>
    <r>
      <rPr>
        <sz val="11"/>
        <color theme="1"/>
        <rFont val="Aptos Narrow"/>
        <family val="2"/>
        <scheme val="minor"/>
      </rPr>
      <t>Laag bloemrijk grasland voor alle gronden
zonnige plek, overwegend droge grond, matig voedselrijk, bloeit vanaf het tweede jaar, bijen vlinders en vogels
Eenvoudig, maar breed inzetbaar, laagblijvend bloemenmengsel met een ingetogen karakter. Door goed beheer kan er zich een duurzame natuurlijke begroeiing ontwikkelen, met name op schralere grond. Een bloemrijk resultaat kunt u vanaf het tweede of derde jaar verwachten.
Zaaiperiode: jaarrond, maar bij voorkeur eind juli - oktober (november)of februari - maart (half april).</t>
    </r>
  </si>
  <si>
    <r>
      <rPr>
        <b/>
        <sz val="11"/>
        <color theme="1"/>
        <rFont val="Aptos Narrow"/>
        <family val="2"/>
        <scheme val="minor"/>
      </rPr>
      <t xml:space="preserve">M5 </t>
    </r>
    <r>
      <rPr>
        <sz val="11"/>
        <color theme="1"/>
        <rFont val="Aptos Narrow"/>
        <family val="2"/>
        <scheme val="minor"/>
      </rPr>
      <t>Nectar onder het maaimes, bloemrijk gazon, zonnige tot licht schaduwrijke plek, overwegend droge grond, groeizaam niet te droog, bloeit vanaf het tweede jaar, bijen en vlinders, op vochthoudende grond kunnen grassen de overhand krijgen, 
Het M5-mengsel is ontwikkeld als alternatief voor een intensief gazon. Het biedt nectar aan insecten en is bestand tegen regelmatig maaien, waarna het snel weer in
bloei komt. Het mengsel kan gecombineerd worden met een kleine hoeveelheid gazongraszaad. Afhankelijk van de maai-intensiteit ziet het mengsel er anders uit.
Zaaiperiode: jaarrond, maar bij voorkeur eind juli - oktober of februari - half april.
Wenst u een veld met Madeliefjes, zaai dan Madeliefjes en pas intensief gazonbeheer toe.</t>
    </r>
  </si>
  <si>
    <r>
      <rPr>
        <b/>
        <sz val="11"/>
        <color theme="1"/>
        <rFont val="Aptos Narrow"/>
        <family val="2"/>
        <scheme val="minor"/>
      </rPr>
      <t>N1</t>
    </r>
    <r>
      <rPr>
        <sz val="11"/>
        <color theme="1"/>
        <rFont val="Aptos Narrow"/>
        <family val="2"/>
        <scheme val="minor"/>
      </rPr>
      <t xml:space="preserve"> Bijenmengsel met vaste soorten, zonnige plek, voornamelijk geschikt voor de bebouwde kom, droge tot iets vochtige grond, Indien toegepast op neutrale, niet al te arme of droge
grond zullen de meeste soorten in dit mengsel goed willen groeien. Een aantal soorten in het mengsel, zoals Grote kattenstaart, Pinksterbloem, Moerasspirea en Blauwe knoop groeien goed op enigszins vochtige grond. bloeit vanaf het tweede jaar, bijen en vlinders, Goede drachtplanten en jaarrond bloei zijn cruciaal voor wilde bijen, vlinders en veel andere insecten. Dit mengsel is speciaal ontwikkeld om zoveel mogelijk soorten wilde bijen te bedienen. Behalve nectarplanten biedt het mengsel planten die belangrijk zijn voor de voortplanting.
Zaaiperiode: jaarrond, maar bij voorkeur eind juli - oktober (november) of februari - maart (half april).
Dit mengsel is uitermate geschikt voor toepassing bij bijenhotels</t>
    </r>
  </si>
  <si>
    <r>
      <rPr>
        <b/>
        <sz val="11"/>
        <color theme="1"/>
        <rFont val="Aptos Narrow"/>
        <family val="2"/>
        <scheme val="minor"/>
      </rPr>
      <t xml:space="preserve">een (speciaal)mengsel bosrand en halfschaduw (13647) </t>
    </r>
    <r>
      <rPr>
        <sz val="11"/>
        <color theme="1"/>
        <rFont val="Aptos Narrow"/>
        <family val="2"/>
        <scheme val="minor"/>
      </rPr>
      <t>door Cruydt Hoeck voor de gemeente Stein samengesteld.
- overblijvend
- overblijvend
- tweejarig
- overblijvend
- overblijvend
- tweejarig
- eenjarig
- overblijvend
- overblijvend
- overblijvend
- overblijvend
- overblijvend
- overblijvend
- overblijvend
- overblijvend
- overblijvend
- overblijvend
- overblijvend
- overblijvend
- overblijvend
- overblijvend
- overblijvend
- overblijvend
- eenjarig
- overblijvend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</si>
</sst>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Aptos Narrow"/>
      <family val="2"/>
      <scheme val="minor"/>
    </font>
    <font>
      <b/>
      <sz val="11"/>
      <color theme="1"/>
      <name val="Aptos Narrow"/>
      <family val="2"/>
      <scheme val="minor"/>
    </font>
    <font>
      <sz val="8"/>
      <name val="Aptos Narrow"/>
      <family val="2"/>
      <scheme val="minor"/>
    </font>
    <font>
      <i/>
      <sz val="11"/>
      <color theme="1"/>
      <name val="Aptos Narrow"/>
      <family val="2"/>
      <scheme val="minor"/>
    </font>
    <font>
      <sz val="11"/>
      <name val="Aptos Narrow"/>
      <family val="2"/>
      <scheme val="minor"/>
    </font>
  </fonts>
  <fills count="5">
    <fill>
      <patternFill patternType="none"/>
    </fill>
    <fill>
      <patternFill patternType="gray125"/>
    </fill>
    <fill>
      <patternFill patternType="solid">
        <fgColor theme="3" tint="0.89999084444715716"/>
        <bgColor indexed="64"/>
      </patternFill>
    </fill>
    <fill>
      <patternFill patternType="solid">
        <fgColor theme="8" tint="0.79998168889431442"/>
        <bgColor indexed="64"/>
      </patternFill>
    </fill>
    <fill>
      <patternFill patternType="solid">
        <fgColor theme="5" tint="0.79998168889431442"/>
        <bgColor indexed="64"/>
      </patternFill>
    </fill>
  </fills>
  <borders count="3">
    <border>
      <left/>
      <right/>
      <top/>
      <bottom/>
      <diagonal/>
    </border>
    <border>
      <left/>
      <right/>
      <top/>
      <bottom style="medium">
        <color auto="1"/>
      </bottom>
      <diagonal/>
    </border>
    <border>
      <left/>
      <right/>
      <top style="medium">
        <color auto="1"/>
      </top>
      <bottom/>
      <diagonal/>
    </border>
  </borders>
  <cellStyleXfs count="1">
    <xf numFmtId="0" fontId="0" fillId="0" borderId="0"/>
  </cellStyleXfs>
  <cellXfs count="55">
    <xf numFmtId="0" fontId="0" fillId="0" borderId="0" xfId="0"/>
    <xf numFmtId="0" fontId="0" fillId="0" borderId="0" xfId="0" applyAlignment="1">
      <alignment wrapText="1"/>
    </xf>
    <xf numFmtId="16" fontId="0" fillId="0" borderId="0" xfId="0" quotePrefix="1" applyNumberFormat="1"/>
    <xf numFmtId="0" fontId="0" fillId="0" borderId="0" xfId="0" quotePrefix="1"/>
    <xf numFmtId="0" fontId="1" fillId="0" borderId="0" xfId="0" applyFont="1"/>
    <xf numFmtId="0" fontId="1" fillId="0" borderId="1" xfId="0" applyFont="1" applyBorder="1"/>
    <xf numFmtId="0" fontId="1" fillId="0" borderId="1" xfId="0" applyFont="1" applyBorder="1" applyAlignment="1">
      <alignment wrapText="1"/>
    </xf>
    <xf numFmtId="0" fontId="0" fillId="0" borderId="0" xfId="0" applyAlignment="1">
      <alignment horizontal="left"/>
    </xf>
    <xf numFmtId="0" fontId="0" fillId="0" borderId="0" xfId="0" quotePrefix="1" applyAlignment="1">
      <alignment wrapText="1"/>
    </xf>
    <xf numFmtId="164" fontId="0" fillId="0" borderId="0" xfId="0" applyNumberFormat="1" applyAlignment="1">
      <alignment horizontal="left"/>
    </xf>
    <xf numFmtId="16" fontId="0" fillId="0" borderId="0" xfId="0" quotePrefix="1" applyNumberFormat="1" applyAlignment="1">
      <alignment horizontal="left"/>
    </xf>
    <xf numFmtId="2" fontId="0" fillId="0" borderId="0" xfId="0" applyNumberFormat="1" applyAlignment="1">
      <alignment horizontal="left"/>
    </xf>
    <xf numFmtId="0" fontId="0" fillId="0" borderId="0" xfId="0" quotePrefix="1" applyAlignment="1">
      <alignment horizontal="left"/>
    </xf>
    <xf numFmtId="0" fontId="4" fillId="0" borderId="0" xfId="0" applyFont="1"/>
    <xf numFmtId="0" fontId="4" fillId="0" borderId="0" xfId="0" applyFont="1" applyAlignment="1">
      <alignment wrapText="1"/>
    </xf>
    <xf numFmtId="0" fontId="4" fillId="0" borderId="0" xfId="0" quotePrefix="1" applyFont="1"/>
    <xf numFmtId="0" fontId="4" fillId="0" borderId="0" xfId="0" applyFont="1" applyAlignment="1">
      <alignment horizontal="left"/>
    </xf>
    <xf numFmtId="0" fontId="1" fillId="2" borderId="1" xfId="0" applyFont="1" applyFill="1" applyBorder="1" applyAlignment="1">
      <alignment wrapText="1"/>
    </xf>
    <xf numFmtId="0" fontId="0" fillId="2" borderId="0" xfId="0" applyFill="1"/>
    <xf numFmtId="0" fontId="0" fillId="2" borderId="0" xfId="0" quotePrefix="1" applyFill="1" applyAlignment="1">
      <alignment wrapText="1"/>
    </xf>
    <xf numFmtId="0" fontId="0" fillId="2" borderId="0" xfId="0" quotePrefix="1" applyFill="1"/>
    <xf numFmtId="0" fontId="4" fillId="2" borderId="0" xfId="0" quotePrefix="1" applyFont="1" applyFill="1"/>
    <xf numFmtId="0" fontId="1" fillId="3" borderId="1" xfId="0" applyFont="1" applyFill="1" applyBorder="1"/>
    <xf numFmtId="0" fontId="1" fillId="3" borderId="1" xfId="0" applyFont="1" applyFill="1" applyBorder="1" applyAlignment="1">
      <alignment wrapText="1"/>
    </xf>
    <xf numFmtId="0" fontId="0" fillId="3" borderId="0" xfId="0" applyFill="1"/>
    <xf numFmtId="0" fontId="0" fillId="3" borderId="0" xfId="0" quotePrefix="1" applyFill="1"/>
    <xf numFmtId="0" fontId="0" fillId="3" borderId="0" xfId="0" quotePrefix="1" applyFill="1" applyAlignment="1">
      <alignment wrapText="1"/>
    </xf>
    <xf numFmtId="0" fontId="4" fillId="3" borderId="0" xfId="0" quotePrefix="1" applyFont="1" applyFill="1"/>
    <xf numFmtId="0" fontId="0" fillId="0" borderId="0" xfId="0" quotePrefix="1" applyAlignment="1">
      <alignment horizontal="left" wrapText="1"/>
    </xf>
    <xf numFmtId="16" fontId="0" fillId="0" borderId="0" xfId="0" quotePrefix="1" applyNumberFormat="1" applyAlignment="1">
      <alignment wrapText="1"/>
    </xf>
    <xf numFmtId="0" fontId="1" fillId="4" borderId="1" xfId="0" applyFont="1" applyFill="1" applyBorder="1" applyAlignment="1">
      <alignment wrapText="1"/>
    </xf>
    <xf numFmtId="164" fontId="0" fillId="4" borderId="0" xfId="0" applyNumberFormat="1" applyFill="1" applyAlignment="1">
      <alignment horizontal="left"/>
    </xf>
    <xf numFmtId="164" fontId="0" fillId="4" borderId="0" xfId="0" applyNumberFormat="1" applyFill="1" applyAlignment="1">
      <alignment horizontal="left" wrapText="1"/>
    </xf>
    <xf numFmtId="0" fontId="0" fillId="4" borderId="0" xfId="0" applyFill="1" applyAlignment="1">
      <alignment horizontal="left"/>
    </xf>
    <xf numFmtId="0" fontId="0" fillId="4" borderId="0" xfId="0" applyFill="1"/>
    <xf numFmtId="0" fontId="4" fillId="4" borderId="0" xfId="0" applyFont="1" applyFill="1" applyAlignment="1">
      <alignment horizontal="left"/>
    </xf>
    <xf numFmtId="1" fontId="0" fillId="0" borderId="0" xfId="0" applyNumberFormat="1" applyAlignment="1">
      <alignment horizontal="left"/>
    </xf>
    <xf numFmtId="0" fontId="4" fillId="2" borderId="0" xfId="0" quotePrefix="1" applyFont="1" applyFill="1" applyAlignment="1">
      <alignment wrapText="1"/>
    </xf>
    <xf numFmtId="164" fontId="4" fillId="4" borderId="0" xfId="0" applyNumberFormat="1" applyFont="1" applyFill="1" applyAlignment="1">
      <alignment horizontal="left"/>
    </xf>
    <xf numFmtId="0" fontId="1" fillId="2" borderId="0" xfId="0" applyFont="1" applyFill="1" applyAlignment="1">
      <alignment horizontal="center" wrapText="1"/>
    </xf>
    <xf numFmtId="0" fontId="1" fillId="3" borderId="0" xfId="0" applyFont="1" applyFill="1" applyAlignment="1">
      <alignment horizontal="center"/>
    </xf>
    <xf numFmtId="0" fontId="1" fillId="4" borderId="0" xfId="0" applyFont="1" applyFill="1" applyAlignment="1">
      <alignment horizontal="center"/>
    </xf>
    <xf numFmtId="0" fontId="0" fillId="4" borderId="0" xfId="0" applyFill="1" applyAlignment="1">
      <alignment horizontal="left"/>
    </xf>
    <xf numFmtId="0" fontId="0" fillId="0" borderId="0" xfId="0" applyAlignment="1">
      <alignment horizontal="left"/>
    </xf>
    <xf numFmtId="0" fontId="0" fillId="0" borderId="0" xfId="0" applyAlignment="1">
      <alignment horizontal="left" wrapText="1"/>
    </xf>
    <xf numFmtId="0" fontId="0" fillId="0" borderId="0" xfId="0" quotePrefix="1" applyAlignment="1">
      <alignment horizontal="left" wrapText="1"/>
    </xf>
    <xf numFmtId="0" fontId="0" fillId="2" borderId="2" xfId="0" applyFill="1" applyBorder="1" applyAlignment="1">
      <alignment horizontal="left"/>
    </xf>
    <xf numFmtId="0" fontId="0" fillId="2" borderId="0" xfId="0" applyFill="1" applyAlignment="1">
      <alignment horizontal="left"/>
    </xf>
    <xf numFmtId="0" fontId="0" fillId="0" borderId="2" xfId="0" quotePrefix="1" applyBorder="1" applyAlignment="1">
      <alignment horizontal="left" wrapText="1"/>
    </xf>
    <xf numFmtId="0" fontId="0" fillId="0" borderId="2" xfId="0" applyBorder="1" applyAlignment="1">
      <alignment horizontal="left"/>
    </xf>
    <xf numFmtId="0" fontId="0" fillId="4" borderId="2" xfId="0" applyFill="1" applyBorder="1" applyAlignment="1">
      <alignment horizontal="left"/>
    </xf>
    <xf numFmtId="0" fontId="0" fillId="0" borderId="2" xfId="0" applyBorder="1" applyAlignment="1">
      <alignment horizontal="left" wrapText="1"/>
    </xf>
    <xf numFmtId="0" fontId="0" fillId="3" borderId="2" xfId="0" applyFill="1" applyBorder="1" applyAlignment="1">
      <alignment horizontal="left"/>
    </xf>
    <xf numFmtId="0" fontId="0" fillId="3" borderId="0" xfId="0" applyFill="1" applyAlignment="1">
      <alignment horizontal="left"/>
    </xf>
    <xf numFmtId="16" fontId="0" fillId="0" borderId="0" xfId="0" applyNumberFormat="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9BCB8-4D41-4601-A083-3ACC4895C538}">
  <dimension ref="A1:AD21"/>
  <sheetViews>
    <sheetView zoomScale="80" zoomScaleNormal="80" workbookViewId="0">
      <pane ySplit="2" topLeftCell="A3" activePane="bottomLeft" state="frozen"/>
      <selection pane="bottomLeft"/>
    </sheetView>
  </sheetViews>
  <sheetFormatPr defaultRowHeight="14.4" x14ac:dyDescent="0.3"/>
  <cols>
    <col min="1" max="1" width="16.44140625" customWidth="1"/>
    <col min="2" max="2" width="34.6640625" bestFit="1" customWidth="1"/>
    <col min="3" max="3" width="27" bestFit="1" customWidth="1"/>
    <col min="4" max="4" width="20.88671875" bestFit="1" customWidth="1"/>
    <col min="5" max="5" width="12.44140625" customWidth="1"/>
    <col min="6" max="6" width="26.6640625" bestFit="1" customWidth="1"/>
    <col min="7" max="7" width="14.33203125" style="18" bestFit="1" customWidth="1"/>
    <col min="8" max="8" width="12.33203125" style="18" bestFit="1" customWidth="1"/>
    <col min="9" max="9" width="11" style="18" customWidth="1"/>
    <col min="10" max="10" width="25.109375" style="18" bestFit="1" customWidth="1"/>
    <col min="11" max="11" width="14.33203125" style="18" bestFit="1" customWidth="1"/>
    <col min="12" max="12" width="14.109375" style="24" bestFit="1" customWidth="1"/>
    <col min="13" max="13" width="16.5546875" style="24" bestFit="1" customWidth="1"/>
    <col min="14" max="14" width="15.109375" style="24" bestFit="1" customWidth="1"/>
    <col min="15" max="15" width="13.5546875" customWidth="1"/>
    <col min="16" max="16" width="21.6640625" bestFit="1" customWidth="1"/>
    <col min="17" max="17" width="14.33203125" bestFit="1" customWidth="1"/>
    <col min="18" max="18" width="15.33203125" bestFit="1" customWidth="1"/>
    <col min="19" max="19" width="14.109375" bestFit="1" customWidth="1"/>
    <col min="20" max="20" width="14.5546875" customWidth="1"/>
    <col min="21" max="21" width="11.5546875" bestFit="1" customWidth="1"/>
    <col min="22" max="22" width="13" bestFit="1" customWidth="1"/>
    <col min="23" max="23" width="21.33203125" bestFit="1" customWidth="1"/>
    <col min="24" max="25" width="9.44140625" bestFit="1" customWidth="1"/>
    <col min="26" max="26" width="16.44140625" bestFit="1" customWidth="1"/>
    <col min="27" max="27" width="41" customWidth="1"/>
    <col min="28" max="29" width="24.109375" style="34" bestFit="1" customWidth="1"/>
    <col min="30" max="30" width="27.88671875" style="34" bestFit="1" customWidth="1"/>
  </cols>
  <sheetData>
    <row r="1" spans="1:30" s="4" customFormat="1" ht="28.5" customHeight="1" x14ac:dyDescent="0.3">
      <c r="G1" s="39" t="s">
        <v>979</v>
      </c>
      <c r="H1" s="39"/>
      <c r="I1" s="39"/>
      <c r="J1" s="39"/>
      <c r="K1" s="39"/>
      <c r="L1" s="40" t="s">
        <v>2</v>
      </c>
      <c r="M1" s="40"/>
      <c r="N1" s="40"/>
      <c r="AB1" s="41" t="s">
        <v>784</v>
      </c>
      <c r="AC1" s="41"/>
      <c r="AD1" s="41"/>
    </row>
    <row r="2" spans="1:30" s="4" customFormat="1" ht="58.2" thickBot="1" x14ac:dyDescent="0.35">
      <c r="A2" s="5" t="s">
        <v>0</v>
      </c>
      <c r="B2" s="6" t="s">
        <v>785</v>
      </c>
      <c r="C2" s="6" t="s">
        <v>8</v>
      </c>
      <c r="D2" s="6" t="s">
        <v>9</v>
      </c>
      <c r="E2" s="6" t="s">
        <v>1</v>
      </c>
      <c r="F2" s="6" t="s">
        <v>786</v>
      </c>
      <c r="G2" s="17" t="s">
        <v>29</v>
      </c>
      <c r="H2" s="17" t="s">
        <v>119</v>
      </c>
      <c r="I2" s="17" t="s">
        <v>30</v>
      </c>
      <c r="J2" s="17" t="s">
        <v>36</v>
      </c>
      <c r="K2" s="17" t="s">
        <v>364</v>
      </c>
      <c r="L2" s="22" t="s">
        <v>32</v>
      </c>
      <c r="M2" s="22" t="s">
        <v>33</v>
      </c>
      <c r="N2" s="23" t="s">
        <v>34</v>
      </c>
      <c r="O2" s="5" t="s">
        <v>3</v>
      </c>
      <c r="P2" s="6" t="s">
        <v>120</v>
      </c>
      <c r="Q2" s="5" t="s">
        <v>23</v>
      </c>
      <c r="R2" s="6" t="s">
        <v>121</v>
      </c>
      <c r="S2" s="5" t="s">
        <v>787</v>
      </c>
      <c r="T2" s="5" t="s">
        <v>788</v>
      </c>
      <c r="U2" s="6" t="s">
        <v>789</v>
      </c>
      <c r="V2" s="5" t="s">
        <v>7</v>
      </c>
      <c r="W2" s="6" t="s">
        <v>790</v>
      </c>
      <c r="X2" s="5" t="s">
        <v>4</v>
      </c>
      <c r="Y2" s="5" t="s">
        <v>5</v>
      </c>
      <c r="Z2" s="5" t="s">
        <v>6</v>
      </c>
      <c r="AA2" s="6" t="s">
        <v>791</v>
      </c>
      <c r="AB2" s="30" t="s">
        <v>616</v>
      </c>
      <c r="AC2" s="30" t="s">
        <v>615</v>
      </c>
      <c r="AD2" s="30" t="s">
        <v>617</v>
      </c>
    </row>
    <row r="3" spans="1:30" ht="100.8" x14ac:dyDescent="0.3">
      <c r="A3" s="1" t="s">
        <v>749</v>
      </c>
      <c r="B3" s="1" t="s">
        <v>367</v>
      </c>
      <c r="C3" s="1" t="s">
        <v>55</v>
      </c>
      <c r="D3" s="1" t="s">
        <v>56</v>
      </c>
      <c r="E3" t="s">
        <v>14</v>
      </c>
      <c r="F3" s="1" t="s">
        <v>335</v>
      </c>
      <c r="G3" s="19" t="s">
        <v>31</v>
      </c>
      <c r="H3" s="19" t="s">
        <v>26</v>
      </c>
      <c r="I3" s="20" t="s">
        <v>26</v>
      </c>
      <c r="J3" s="20" t="s">
        <v>31</v>
      </c>
      <c r="K3" s="20" t="s">
        <v>26</v>
      </c>
      <c r="L3" s="25" t="s">
        <v>25</v>
      </c>
      <c r="M3" s="25" t="s">
        <v>26</v>
      </c>
      <c r="N3" s="25" t="s">
        <v>35</v>
      </c>
      <c r="O3" s="1" t="s">
        <v>795</v>
      </c>
      <c r="P3" s="1" t="s">
        <v>611</v>
      </c>
      <c r="Q3" s="1" t="s">
        <v>337</v>
      </c>
      <c r="R3" s="7">
        <v>2</v>
      </c>
      <c r="S3" s="3" t="s">
        <v>336</v>
      </c>
      <c r="T3" s="2" t="s">
        <v>15</v>
      </c>
      <c r="U3" s="1" t="s">
        <v>338</v>
      </c>
      <c r="V3" t="s">
        <v>17</v>
      </c>
      <c r="W3" s="3" t="s">
        <v>38</v>
      </c>
      <c r="X3" t="s">
        <v>45</v>
      </c>
      <c r="Y3" t="s">
        <v>45</v>
      </c>
      <c r="Z3" s="1" t="s">
        <v>1304</v>
      </c>
      <c r="AA3" s="1" t="s">
        <v>1292</v>
      </c>
      <c r="AB3" s="31">
        <f>(23.4+18.7+14+14.9+22.4+24.3+32.7+14)/8</f>
        <v>20.55</v>
      </c>
      <c r="AC3" s="32">
        <f>(33.4+26.7+20+21.4+32+34.7+46.7+20)/8</f>
        <v>29.362499999999997</v>
      </c>
      <c r="AD3" s="33">
        <f>(40+32+24+25.6+38.4+41.6+56+24)/8</f>
        <v>35.200000000000003</v>
      </c>
    </row>
    <row r="4" spans="1:30" ht="115.2" x14ac:dyDescent="0.3">
      <c r="A4" s="1" t="s">
        <v>749</v>
      </c>
      <c r="B4" s="1" t="s">
        <v>367</v>
      </c>
      <c r="C4" s="1" t="s">
        <v>792</v>
      </c>
      <c r="D4" s="1" t="s">
        <v>793</v>
      </c>
      <c r="E4" s="1" t="s">
        <v>44</v>
      </c>
      <c r="F4" s="1" t="s">
        <v>335</v>
      </c>
      <c r="G4" s="19" t="s">
        <v>25</v>
      </c>
      <c r="H4" s="19" t="s">
        <v>26</v>
      </c>
      <c r="I4" s="19" t="s">
        <v>26</v>
      </c>
      <c r="J4" s="20" t="s">
        <v>25</v>
      </c>
      <c r="K4" s="20" t="s">
        <v>31</v>
      </c>
      <c r="L4" s="25" t="s">
        <v>25</v>
      </c>
      <c r="M4" s="25" t="s">
        <v>26</v>
      </c>
      <c r="N4" s="25" t="s">
        <v>35</v>
      </c>
      <c r="O4" s="1" t="s">
        <v>795</v>
      </c>
      <c r="P4" s="1" t="s">
        <v>611</v>
      </c>
      <c r="Q4" s="1" t="s">
        <v>794</v>
      </c>
      <c r="R4" s="7">
        <v>1</v>
      </c>
      <c r="S4" s="8" t="s">
        <v>398</v>
      </c>
      <c r="T4" s="2" t="s">
        <v>393</v>
      </c>
      <c r="U4" s="1" t="s">
        <v>43</v>
      </c>
      <c r="V4" t="s">
        <v>195</v>
      </c>
      <c r="W4" s="3" t="s">
        <v>38</v>
      </c>
      <c r="X4" t="s">
        <v>45</v>
      </c>
      <c r="Y4" t="s">
        <v>45</v>
      </c>
      <c r="Z4" s="1" t="s">
        <v>1304</v>
      </c>
      <c r="AA4" s="1" t="s">
        <v>796</v>
      </c>
      <c r="AB4" s="31">
        <f>(50+40+30+32+48+52+70.1+30)/8</f>
        <v>44.012500000000003</v>
      </c>
      <c r="AC4" s="32">
        <f>(66.7+53.4+40+42.7+64.1+69.4+93.4+40)/8</f>
        <v>58.712499999999991</v>
      </c>
      <c r="AD4" s="31">
        <f>(83.4+66.7+50+53.4+80.1+86.7+116.8+50)/8</f>
        <v>73.387500000000003</v>
      </c>
    </row>
    <row r="5" spans="1:30" ht="86.4" x14ac:dyDescent="0.3">
      <c r="A5" s="1" t="s">
        <v>749</v>
      </c>
      <c r="B5" t="s">
        <v>374</v>
      </c>
      <c r="C5" t="s">
        <v>57</v>
      </c>
      <c r="D5" t="s">
        <v>58</v>
      </c>
      <c r="E5" t="s">
        <v>14</v>
      </c>
      <c r="F5" s="1" t="s">
        <v>335</v>
      </c>
      <c r="G5" s="19" t="s">
        <v>31</v>
      </c>
      <c r="H5" s="19" t="s">
        <v>26</v>
      </c>
      <c r="I5" s="20" t="s">
        <v>26</v>
      </c>
      <c r="J5" s="20" t="s">
        <v>31</v>
      </c>
      <c r="K5" s="20" t="s">
        <v>26</v>
      </c>
      <c r="L5" s="25" t="s">
        <v>35</v>
      </c>
      <c r="M5" s="25" t="s">
        <v>25</v>
      </c>
      <c r="N5" s="25" t="s">
        <v>25</v>
      </c>
      <c r="O5" s="1" t="s">
        <v>744</v>
      </c>
      <c r="P5" s="1" t="s">
        <v>406</v>
      </c>
      <c r="Q5" s="1" t="s">
        <v>384</v>
      </c>
      <c r="R5" s="7">
        <v>1</v>
      </c>
      <c r="S5" s="3" t="s">
        <v>382</v>
      </c>
      <c r="T5" s="3" t="s">
        <v>383</v>
      </c>
      <c r="U5" s="1" t="s">
        <v>743</v>
      </c>
      <c r="V5" t="s">
        <v>386</v>
      </c>
      <c r="W5" s="3" t="s">
        <v>38</v>
      </c>
      <c r="X5" t="s">
        <v>45</v>
      </c>
      <c r="Y5" t="s">
        <v>45</v>
      </c>
      <c r="Z5" s="1" t="s">
        <v>1305</v>
      </c>
      <c r="AA5" s="1" t="s">
        <v>745</v>
      </c>
      <c r="AB5" s="33">
        <f>(40+32+24+25.6+38.4+41.6+56+24)/8</f>
        <v>35.200000000000003</v>
      </c>
      <c r="AC5" s="31">
        <f>(50+40+30+32+48+52+70.1+30)/8</f>
        <v>44.012500000000003</v>
      </c>
      <c r="AD5" s="31">
        <f>(60.1+48+36+38.4+57.7+62.5+84.1+36)/8</f>
        <v>52.849999999999994</v>
      </c>
    </row>
    <row r="6" spans="1:30" ht="100.8" x14ac:dyDescent="0.3">
      <c r="A6" s="1" t="s">
        <v>749</v>
      </c>
      <c r="B6" t="s">
        <v>435</v>
      </c>
      <c r="C6" t="s">
        <v>59</v>
      </c>
      <c r="D6" t="s">
        <v>60</v>
      </c>
      <c r="E6" t="s">
        <v>14</v>
      </c>
      <c r="F6" s="1" t="s">
        <v>335</v>
      </c>
      <c r="G6" s="20" t="s">
        <v>25</v>
      </c>
      <c r="H6" s="19" t="s">
        <v>26</v>
      </c>
      <c r="I6" s="20" t="s">
        <v>26</v>
      </c>
      <c r="J6" s="20" t="s">
        <v>25</v>
      </c>
      <c r="K6" s="20" t="s">
        <v>31</v>
      </c>
      <c r="L6" s="25" t="s">
        <v>35</v>
      </c>
      <c r="M6" s="25" t="s">
        <v>26</v>
      </c>
      <c r="N6" s="25" t="s">
        <v>25</v>
      </c>
      <c r="O6" s="1" t="s">
        <v>1287</v>
      </c>
      <c r="P6" t="s">
        <v>391</v>
      </c>
      <c r="Q6" s="1" t="s">
        <v>390</v>
      </c>
      <c r="R6" s="7">
        <v>1</v>
      </c>
      <c r="S6" s="3" t="s">
        <v>393</v>
      </c>
      <c r="T6" s="3" t="s">
        <v>389</v>
      </c>
      <c r="U6" t="s">
        <v>43</v>
      </c>
      <c r="V6" t="s">
        <v>17</v>
      </c>
      <c r="W6" s="3" t="s">
        <v>38</v>
      </c>
      <c r="X6" t="s">
        <v>45</v>
      </c>
      <c r="Y6" t="s">
        <v>45</v>
      </c>
      <c r="Z6" s="1" t="s">
        <v>1304</v>
      </c>
      <c r="AA6" s="1" t="s">
        <v>392</v>
      </c>
      <c r="AB6" s="33">
        <f>(40+32+24+25.6+38.4+41.6+56+24)/8</f>
        <v>35.200000000000003</v>
      </c>
      <c r="AC6" s="31">
        <f>(50+40+30+32+48+52+70.1+30)/8</f>
        <v>44.012500000000003</v>
      </c>
      <c r="AD6" s="31">
        <f>(60.1+48+36+38.4+57.7+62.5+84.1+36)/8</f>
        <v>52.849999999999994</v>
      </c>
    </row>
    <row r="7" spans="1:30" ht="100.8" x14ac:dyDescent="0.3">
      <c r="A7" s="1" t="s">
        <v>749</v>
      </c>
      <c r="B7" t="s">
        <v>374</v>
      </c>
      <c r="C7" t="s">
        <v>61</v>
      </c>
      <c r="D7" t="s">
        <v>62</v>
      </c>
      <c r="E7" t="s">
        <v>14</v>
      </c>
      <c r="F7" s="1" t="s">
        <v>335</v>
      </c>
      <c r="G7" s="20" t="s">
        <v>25</v>
      </c>
      <c r="H7" s="19" t="s">
        <v>26</v>
      </c>
      <c r="I7" s="20" t="s">
        <v>26</v>
      </c>
      <c r="J7" s="20" t="s">
        <v>31</v>
      </c>
      <c r="K7" s="20" t="s">
        <v>31</v>
      </c>
      <c r="L7" s="25" t="s">
        <v>35</v>
      </c>
      <c r="M7" s="25" t="s">
        <v>26</v>
      </c>
      <c r="N7" s="25" t="s">
        <v>25</v>
      </c>
      <c r="O7" s="1" t="s">
        <v>1288</v>
      </c>
      <c r="P7" s="1" t="s">
        <v>391</v>
      </c>
      <c r="Q7" s="1" t="s">
        <v>394</v>
      </c>
      <c r="R7" s="7">
        <v>1</v>
      </c>
      <c r="S7" s="3" t="s">
        <v>393</v>
      </c>
      <c r="T7" s="3" t="s">
        <v>389</v>
      </c>
      <c r="U7" t="s">
        <v>43</v>
      </c>
      <c r="V7" t="s">
        <v>17</v>
      </c>
      <c r="W7" s="3" t="s">
        <v>38</v>
      </c>
      <c r="X7" t="s">
        <v>45</v>
      </c>
      <c r="Y7" t="s">
        <v>45</v>
      </c>
      <c r="Z7" s="1" t="s">
        <v>1304</v>
      </c>
      <c r="AA7" s="1" t="s">
        <v>1021</v>
      </c>
      <c r="AB7" s="33">
        <f>(40+32+24+25.6+38.4+41.6+56+24)/8</f>
        <v>35.200000000000003</v>
      </c>
      <c r="AC7" s="31">
        <f>(50+40+30+32+48+52+70.1+30)/8</f>
        <v>44.012500000000003</v>
      </c>
      <c r="AD7" s="31">
        <f>(60.1+48+36+38.4+57.7+62.5+84.1+36)/8</f>
        <v>52.849999999999994</v>
      </c>
    </row>
    <row r="8" spans="1:30" ht="100.8" x14ac:dyDescent="0.3">
      <c r="A8" s="1" t="s">
        <v>749</v>
      </c>
      <c r="B8" s="1" t="s">
        <v>367</v>
      </c>
      <c r="C8" t="s">
        <v>63</v>
      </c>
      <c r="D8" t="s">
        <v>64</v>
      </c>
      <c r="E8" t="s">
        <v>14</v>
      </c>
      <c r="F8" s="1" t="s">
        <v>335</v>
      </c>
      <c r="G8" s="20" t="s">
        <v>25</v>
      </c>
      <c r="H8" s="19" t="s">
        <v>26</v>
      </c>
      <c r="I8" s="20" t="s">
        <v>26</v>
      </c>
      <c r="J8" s="20" t="s">
        <v>31</v>
      </c>
      <c r="K8" s="20" t="s">
        <v>31</v>
      </c>
      <c r="L8" s="25" t="s">
        <v>35</v>
      </c>
      <c r="M8" s="25" t="s">
        <v>26</v>
      </c>
      <c r="N8" s="25" t="s">
        <v>25</v>
      </c>
      <c r="O8" s="1" t="s">
        <v>397</v>
      </c>
      <c r="P8" s="1" t="s">
        <v>391</v>
      </c>
      <c r="Q8" s="1" t="s">
        <v>395</v>
      </c>
      <c r="R8" s="7">
        <v>1</v>
      </c>
      <c r="S8" s="3" t="s">
        <v>393</v>
      </c>
      <c r="T8" s="3" t="s">
        <v>336</v>
      </c>
      <c r="U8" t="s">
        <v>338</v>
      </c>
      <c r="V8" s="1" t="s">
        <v>552</v>
      </c>
      <c r="W8" s="3" t="s">
        <v>38</v>
      </c>
      <c r="X8" t="s">
        <v>45</v>
      </c>
      <c r="Y8" t="s">
        <v>45</v>
      </c>
      <c r="Z8" s="1" t="s">
        <v>1304</v>
      </c>
      <c r="AA8" s="1" t="s">
        <v>746</v>
      </c>
      <c r="AB8" s="31">
        <f>(50+40+30+32+48+52+70.1+30)/8</f>
        <v>44.012500000000003</v>
      </c>
      <c r="AC8" s="31">
        <f>(66.7+53.4+40+42.7+64.1+69.4+93.4+40)/8</f>
        <v>58.712499999999991</v>
      </c>
      <c r="AD8" s="31">
        <f>(83.4+66.7+50+53.4+80.1+86.7+116.8+50)/8</f>
        <v>73.387500000000003</v>
      </c>
    </row>
    <row r="9" spans="1:30" ht="100.8" x14ac:dyDescent="0.3">
      <c r="A9" s="1" t="s">
        <v>749</v>
      </c>
      <c r="B9" t="s">
        <v>374</v>
      </c>
      <c r="C9" t="s">
        <v>65</v>
      </c>
      <c r="D9" t="s">
        <v>66</v>
      </c>
      <c r="E9" t="s">
        <v>44</v>
      </c>
      <c r="F9" s="1" t="s">
        <v>369</v>
      </c>
      <c r="G9" s="20" t="s">
        <v>25</v>
      </c>
      <c r="H9" s="19" t="s">
        <v>26</v>
      </c>
      <c r="I9" s="20" t="s">
        <v>26</v>
      </c>
      <c r="J9" s="20" t="s">
        <v>25</v>
      </c>
      <c r="K9" s="20" t="s">
        <v>31</v>
      </c>
      <c r="L9" s="25" t="s">
        <v>26</v>
      </c>
      <c r="M9" s="25" t="s">
        <v>25</v>
      </c>
      <c r="N9" s="25" t="s">
        <v>25</v>
      </c>
      <c r="O9" s="1" t="s">
        <v>1289</v>
      </c>
      <c r="P9" s="1" t="s">
        <v>406</v>
      </c>
      <c r="Q9" s="1" t="s">
        <v>400</v>
      </c>
      <c r="R9" s="7">
        <v>1</v>
      </c>
      <c r="S9" s="3" t="s">
        <v>398</v>
      </c>
      <c r="T9" s="3" t="s">
        <v>399</v>
      </c>
      <c r="U9" t="s">
        <v>242</v>
      </c>
      <c r="V9" s="1" t="s">
        <v>401</v>
      </c>
      <c r="W9" s="3" t="s">
        <v>38</v>
      </c>
      <c r="X9" t="s">
        <v>45</v>
      </c>
      <c r="Y9" t="s">
        <v>45</v>
      </c>
      <c r="Z9" s="1" t="s">
        <v>1305</v>
      </c>
      <c r="AA9" s="1" t="s">
        <v>402</v>
      </c>
      <c r="AB9" s="31">
        <f>(50+40+30+32+48+52+70.1+30)/8</f>
        <v>44.012500000000003</v>
      </c>
      <c r="AC9" s="31">
        <f>(66.7+53.4+40+42.7+64.1+69.4+93.4+40)/8</f>
        <v>58.712499999999991</v>
      </c>
      <c r="AD9" s="31">
        <f>(83.4+66.7+50+53.4+80.1+86.7+116.8+50)/8</f>
        <v>73.387500000000003</v>
      </c>
    </row>
    <row r="10" spans="1:30" ht="72" x14ac:dyDescent="0.3">
      <c r="A10" s="1" t="s">
        <v>749</v>
      </c>
      <c r="B10" t="s">
        <v>374</v>
      </c>
      <c r="C10" t="s">
        <v>73</v>
      </c>
      <c r="D10" t="s">
        <v>74</v>
      </c>
      <c r="E10" t="s">
        <v>14</v>
      </c>
      <c r="F10" s="1" t="s">
        <v>335</v>
      </c>
      <c r="G10" s="20" t="s">
        <v>25</v>
      </c>
      <c r="H10" s="19" t="s">
        <v>26</v>
      </c>
      <c r="I10" s="19" t="s">
        <v>26</v>
      </c>
      <c r="J10" s="20" t="s">
        <v>25</v>
      </c>
      <c r="K10" s="20" t="s">
        <v>31</v>
      </c>
      <c r="L10" s="25" t="s">
        <v>35</v>
      </c>
      <c r="M10" s="25" t="s">
        <v>26</v>
      </c>
      <c r="N10" s="25" t="s">
        <v>35</v>
      </c>
      <c r="O10" s="1" t="s">
        <v>1310</v>
      </c>
      <c r="P10" s="1" t="s">
        <v>406</v>
      </c>
      <c r="Q10" s="1" t="s">
        <v>405</v>
      </c>
      <c r="R10" s="7">
        <v>1</v>
      </c>
      <c r="S10" s="3" t="s">
        <v>404</v>
      </c>
      <c r="T10" s="3" t="s">
        <v>399</v>
      </c>
      <c r="U10" t="s">
        <v>43</v>
      </c>
      <c r="V10" t="s">
        <v>196</v>
      </c>
      <c r="W10" s="3" t="s">
        <v>38</v>
      </c>
      <c r="X10" t="s">
        <v>45</v>
      </c>
      <c r="Y10" t="s">
        <v>45</v>
      </c>
      <c r="Z10" s="1" t="s">
        <v>1305</v>
      </c>
      <c r="AA10" s="1" t="s">
        <v>403</v>
      </c>
      <c r="AB10" s="31">
        <f>(50+40+30+32+48+52+70.1+30)/8</f>
        <v>44.012500000000003</v>
      </c>
      <c r="AC10" s="31">
        <f>(66.7+53.4+40+42.7+64.1+69.4+93.4+40)/8</f>
        <v>58.712499999999991</v>
      </c>
      <c r="AD10" s="31">
        <f>(83.4+66.7+50+53.4+80.1+86.7+116.8+50)/8</f>
        <v>73.387500000000003</v>
      </c>
    </row>
    <row r="11" spans="1:30" ht="100.8" x14ac:dyDescent="0.3">
      <c r="A11" s="1" t="s">
        <v>749</v>
      </c>
      <c r="B11" t="s">
        <v>374</v>
      </c>
      <c r="C11" t="s">
        <v>329</v>
      </c>
      <c r="D11" t="s">
        <v>755</v>
      </c>
      <c r="E11" t="s">
        <v>44</v>
      </c>
      <c r="F11" s="1" t="s">
        <v>369</v>
      </c>
      <c r="G11" s="20" t="s">
        <v>25</v>
      </c>
      <c r="H11" s="19" t="s">
        <v>26</v>
      </c>
      <c r="I11" s="19" t="s">
        <v>26</v>
      </c>
      <c r="J11" s="20" t="s">
        <v>31</v>
      </c>
      <c r="K11" s="20" t="s">
        <v>31</v>
      </c>
      <c r="L11" s="25" t="s">
        <v>35</v>
      </c>
      <c r="M11" s="25" t="s">
        <v>26</v>
      </c>
      <c r="N11" s="25" t="s">
        <v>25</v>
      </c>
      <c r="O11" s="1" t="s">
        <v>1290</v>
      </c>
      <c r="P11" s="1" t="s">
        <v>406</v>
      </c>
      <c r="Q11" s="1" t="s">
        <v>408</v>
      </c>
      <c r="R11" s="7">
        <v>1</v>
      </c>
      <c r="S11" s="3" t="s">
        <v>388</v>
      </c>
      <c r="T11" s="3" t="s">
        <v>388</v>
      </c>
      <c r="U11" t="s">
        <v>182</v>
      </c>
      <c r="V11" t="s">
        <v>409</v>
      </c>
      <c r="W11" s="3" t="s">
        <v>38</v>
      </c>
      <c r="X11" t="s">
        <v>45</v>
      </c>
      <c r="Y11" t="s">
        <v>45</v>
      </c>
      <c r="Z11" s="1" t="s">
        <v>1304</v>
      </c>
      <c r="AA11" s="1" t="s">
        <v>747</v>
      </c>
      <c r="AB11" s="31">
        <f>(50+40+30+32+48+52+70.1+30)/8</f>
        <v>44.012500000000003</v>
      </c>
      <c r="AC11" s="31">
        <f>(66.7+53.4+40+42.7+64.1+69.4+93.4+40)/8</f>
        <v>58.712499999999991</v>
      </c>
      <c r="AD11" s="31">
        <f>(83.4+66.7+50+53.4+80.1+86.7+116.8+50)/8</f>
        <v>73.387500000000003</v>
      </c>
    </row>
    <row r="12" spans="1:30" ht="57.6" x14ac:dyDescent="0.3">
      <c r="A12" s="1" t="s">
        <v>749</v>
      </c>
      <c r="B12" t="s">
        <v>374</v>
      </c>
      <c r="C12" t="s">
        <v>76</v>
      </c>
      <c r="D12" t="s">
        <v>77</v>
      </c>
      <c r="E12" t="s">
        <v>14</v>
      </c>
      <c r="F12" s="1" t="s">
        <v>335</v>
      </c>
      <c r="G12" s="20" t="s">
        <v>25</v>
      </c>
      <c r="H12" s="19" t="s">
        <v>26</v>
      </c>
      <c r="I12" s="19" t="s">
        <v>26</v>
      </c>
      <c r="J12" s="20" t="s">
        <v>25</v>
      </c>
      <c r="K12" s="20" t="s">
        <v>31</v>
      </c>
      <c r="L12" s="25" t="s">
        <v>25</v>
      </c>
      <c r="M12" s="25" t="s">
        <v>25</v>
      </c>
      <c r="N12" s="25" t="s">
        <v>25</v>
      </c>
      <c r="O12" s="1" t="s">
        <v>1291</v>
      </c>
      <c r="P12" s="1" t="s">
        <v>406</v>
      </c>
      <c r="Q12" s="1" t="s">
        <v>411</v>
      </c>
      <c r="R12" s="7">
        <v>1</v>
      </c>
      <c r="S12" s="3" t="s">
        <v>393</v>
      </c>
      <c r="T12" s="3" t="s">
        <v>24</v>
      </c>
      <c r="U12" t="s">
        <v>43</v>
      </c>
      <c r="V12" t="s">
        <v>40</v>
      </c>
      <c r="W12" s="3" t="s">
        <v>38</v>
      </c>
      <c r="X12" t="s">
        <v>45</v>
      </c>
      <c r="Y12" t="s">
        <v>45</v>
      </c>
      <c r="Z12" s="1" t="s">
        <v>1305</v>
      </c>
      <c r="AA12" s="1" t="s">
        <v>410</v>
      </c>
      <c r="AB12" s="31">
        <f>(40+32+24+25.6+38.4+41.6+56+24)/8</f>
        <v>35.200000000000003</v>
      </c>
      <c r="AC12" s="31">
        <f>(50+40+30+32+48+52+70.1+30)/8</f>
        <v>44.012500000000003</v>
      </c>
      <c r="AD12" s="31">
        <f>(60.1+48+36+38.4+57.7+62.5+84.1+36)/8</f>
        <v>52.849999999999994</v>
      </c>
    </row>
    <row r="13" spans="1:30" ht="57.6" x14ac:dyDescent="0.3">
      <c r="A13" s="1" t="s">
        <v>749</v>
      </c>
      <c r="B13" t="s">
        <v>374</v>
      </c>
      <c r="C13" t="s">
        <v>79</v>
      </c>
      <c r="D13" t="s">
        <v>80</v>
      </c>
      <c r="E13" t="s">
        <v>14</v>
      </c>
      <c r="F13" s="1" t="s">
        <v>335</v>
      </c>
      <c r="G13" s="20" t="s">
        <v>25</v>
      </c>
      <c r="H13" s="19" t="s">
        <v>26</v>
      </c>
      <c r="I13" s="19" t="s">
        <v>26</v>
      </c>
      <c r="J13" s="20" t="s">
        <v>25</v>
      </c>
      <c r="K13" s="20" t="s">
        <v>31</v>
      </c>
      <c r="L13" s="25" t="s">
        <v>35</v>
      </c>
      <c r="M13" s="25" t="s">
        <v>26</v>
      </c>
      <c r="N13" s="25" t="s">
        <v>25</v>
      </c>
      <c r="O13" s="1" t="s">
        <v>412</v>
      </c>
      <c r="P13" s="1" t="s">
        <v>406</v>
      </c>
      <c r="Q13" s="1" t="s">
        <v>413</v>
      </c>
      <c r="R13" s="7">
        <v>1</v>
      </c>
      <c r="S13" s="3" t="s">
        <v>404</v>
      </c>
      <c r="T13" s="3" t="s">
        <v>404</v>
      </c>
      <c r="U13" t="s">
        <v>182</v>
      </c>
      <c r="V13" t="s">
        <v>195</v>
      </c>
      <c r="W13" s="3" t="s">
        <v>38</v>
      </c>
      <c r="X13" t="s">
        <v>45</v>
      </c>
      <c r="Y13" t="s">
        <v>45</v>
      </c>
      <c r="Z13" s="1" t="s">
        <v>1305</v>
      </c>
      <c r="AA13" s="1" t="s">
        <v>414</v>
      </c>
      <c r="AB13" s="31">
        <f>(50+40+30+32+48+52+70.1+30)/8</f>
        <v>44.012500000000003</v>
      </c>
      <c r="AC13" s="31">
        <f>(66.7+53.4+40+42.7+64.1+69.4+93.4+40)/8</f>
        <v>58.712499999999991</v>
      </c>
      <c r="AD13" s="31">
        <f>(83.4+66.7+50+53.4+80.1+86.7+116.8+50)/8</f>
        <v>73.387500000000003</v>
      </c>
    </row>
    <row r="14" spans="1:30" ht="86.4" x14ac:dyDescent="0.3">
      <c r="A14" s="1" t="s">
        <v>749</v>
      </c>
      <c r="B14" t="s">
        <v>374</v>
      </c>
      <c r="C14" t="s">
        <v>27</v>
      </c>
      <c r="D14" t="s">
        <v>168</v>
      </c>
      <c r="E14" t="s">
        <v>14</v>
      </c>
      <c r="F14" s="1" t="s">
        <v>369</v>
      </c>
      <c r="G14" s="20" t="s">
        <v>25</v>
      </c>
      <c r="H14" s="19" t="s">
        <v>26</v>
      </c>
      <c r="I14" s="20" t="s">
        <v>31</v>
      </c>
      <c r="J14" s="20" t="s">
        <v>31</v>
      </c>
      <c r="K14" s="20" t="s">
        <v>31</v>
      </c>
      <c r="L14" s="25" t="s">
        <v>25</v>
      </c>
      <c r="M14" s="25" t="s">
        <v>25</v>
      </c>
      <c r="N14" s="25" t="s">
        <v>35</v>
      </c>
      <c r="O14" s="1" t="s">
        <v>1312</v>
      </c>
      <c r="P14" s="1" t="s">
        <v>391</v>
      </c>
      <c r="Q14" s="1" t="s">
        <v>417</v>
      </c>
      <c r="R14" s="7">
        <v>1</v>
      </c>
      <c r="S14" s="3" t="s">
        <v>399</v>
      </c>
      <c r="T14" s="3" t="s">
        <v>415</v>
      </c>
      <c r="U14" t="s">
        <v>43</v>
      </c>
      <c r="V14" t="s">
        <v>416</v>
      </c>
      <c r="W14" s="3" t="s">
        <v>38</v>
      </c>
      <c r="X14" t="s">
        <v>45</v>
      </c>
      <c r="Y14" t="s">
        <v>45</v>
      </c>
      <c r="Z14" s="1" t="s">
        <v>1305</v>
      </c>
      <c r="AA14" s="1" t="s">
        <v>1311</v>
      </c>
      <c r="AB14" s="31">
        <f>(50+40+30+32+48+52+70.1+30)/8</f>
        <v>44.012500000000003</v>
      </c>
      <c r="AC14" s="31">
        <f>(66.7+53.4+40+42.7+64.1+69.4+93.4+40)/8</f>
        <v>58.712499999999991</v>
      </c>
      <c r="AD14" s="31">
        <f>(83.4+66.7+50+53.4+80.1+86.7+116.8+50)/8</f>
        <v>73.387500000000003</v>
      </c>
    </row>
    <row r="15" spans="1:30" ht="72" x14ac:dyDescent="0.3">
      <c r="A15" s="1" t="s">
        <v>749</v>
      </c>
      <c r="B15" s="1" t="s">
        <v>367</v>
      </c>
      <c r="C15" t="s">
        <v>82</v>
      </c>
      <c r="D15" t="s">
        <v>324</v>
      </c>
      <c r="E15" t="s">
        <v>14</v>
      </c>
      <c r="F15" s="1" t="s">
        <v>335</v>
      </c>
      <c r="G15" s="20" t="s">
        <v>26</v>
      </c>
      <c r="H15" s="20" t="s">
        <v>26</v>
      </c>
      <c r="I15" s="20" t="s">
        <v>26</v>
      </c>
      <c r="J15" s="20" t="s">
        <v>26</v>
      </c>
      <c r="K15" s="20" t="s">
        <v>26</v>
      </c>
      <c r="L15" s="25" t="s">
        <v>26</v>
      </c>
      <c r="M15" s="25" t="s">
        <v>26</v>
      </c>
      <c r="N15" s="25" t="s">
        <v>25</v>
      </c>
      <c r="O15" s="1" t="s">
        <v>506</v>
      </c>
      <c r="P15" s="1" t="s">
        <v>406</v>
      </c>
      <c r="Q15" s="1" t="s">
        <v>420</v>
      </c>
      <c r="R15" s="7">
        <v>2</v>
      </c>
      <c r="S15" s="3" t="s">
        <v>336</v>
      </c>
      <c r="T15" s="3" t="s">
        <v>419</v>
      </c>
      <c r="U15" t="s">
        <v>182</v>
      </c>
      <c r="V15" t="s">
        <v>40</v>
      </c>
      <c r="W15" s="3" t="s">
        <v>38</v>
      </c>
      <c r="X15" t="s">
        <v>45</v>
      </c>
      <c r="Y15" t="s">
        <v>45</v>
      </c>
      <c r="Z15" s="1" t="s">
        <v>1305</v>
      </c>
      <c r="AA15" s="1" t="s">
        <v>418</v>
      </c>
      <c r="AB15" s="31">
        <f>(23.4+18.7+14+14.9+22.4+24.3+32.7+14)/8</f>
        <v>20.55</v>
      </c>
      <c r="AC15" s="31">
        <f>(33.4+26.7+20+21.4+32+34.7+46.7+20)/8</f>
        <v>29.362499999999997</v>
      </c>
      <c r="AD15" s="33">
        <f>(40+32+24+25.6+38.4+41.6+56+24)/8</f>
        <v>35.200000000000003</v>
      </c>
    </row>
    <row r="16" spans="1:30" ht="72" x14ac:dyDescent="0.3">
      <c r="A16" s="1" t="s">
        <v>749</v>
      </c>
      <c r="B16" s="1" t="s">
        <v>367</v>
      </c>
      <c r="C16" t="s">
        <v>83</v>
      </c>
      <c r="D16" t="s">
        <v>84</v>
      </c>
      <c r="E16" t="s">
        <v>14</v>
      </c>
      <c r="F16" s="1" t="s">
        <v>335</v>
      </c>
      <c r="G16" s="20" t="s">
        <v>25</v>
      </c>
      <c r="H16" s="20" t="s">
        <v>26</v>
      </c>
      <c r="I16" s="20" t="s">
        <v>26</v>
      </c>
      <c r="J16" s="20" t="s">
        <v>31</v>
      </c>
      <c r="K16" s="20" t="s">
        <v>31</v>
      </c>
      <c r="L16" s="25" t="s">
        <v>25</v>
      </c>
      <c r="M16" s="25" t="s">
        <v>25</v>
      </c>
      <c r="N16" s="25" t="s">
        <v>35</v>
      </c>
      <c r="O16" s="1" t="s">
        <v>422</v>
      </c>
      <c r="P16" s="1" t="s">
        <v>406</v>
      </c>
      <c r="Q16" s="1" t="s">
        <v>421</v>
      </c>
      <c r="R16" s="7">
        <v>1</v>
      </c>
      <c r="S16" s="3" t="s">
        <v>399</v>
      </c>
      <c r="T16" s="3" t="s">
        <v>336</v>
      </c>
      <c r="U16" t="s">
        <v>242</v>
      </c>
      <c r="V16" t="s">
        <v>54</v>
      </c>
      <c r="W16" s="3" t="s">
        <v>38</v>
      </c>
      <c r="X16" t="s">
        <v>45</v>
      </c>
      <c r="Y16" t="s">
        <v>45</v>
      </c>
      <c r="Z16" s="1" t="s">
        <v>1305</v>
      </c>
      <c r="AA16" s="1" t="s">
        <v>423</v>
      </c>
      <c r="AB16" s="33">
        <f>(40+32+24+25.6+38.4+41.6+56+24)/8</f>
        <v>35.200000000000003</v>
      </c>
      <c r="AC16" s="31">
        <f>(50+40+30+32+48+52+70.1+30)/8</f>
        <v>44.012500000000003</v>
      </c>
      <c r="AD16" s="31">
        <f>(60.1+48+36+38.4+57.7+62.5+84.1+36)/8</f>
        <v>52.849999999999994</v>
      </c>
    </row>
    <row r="17" spans="1:30" ht="100.8" x14ac:dyDescent="0.3">
      <c r="A17" s="1" t="s">
        <v>749</v>
      </c>
      <c r="B17" s="1" t="s">
        <v>367</v>
      </c>
      <c r="C17" t="s">
        <v>85</v>
      </c>
      <c r="D17" t="s">
        <v>86</v>
      </c>
      <c r="E17" t="s">
        <v>14</v>
      </c>
      <c r="F17" s="1" t="s">
        <v>369</v>
      </c>
      <c r="G17" s="20" t="s">
        <v>25</v>
      </c>
      <c r="H17" s="20" t="s">
        <v>26</v>
      </c>
      <c r="I17" s="20" t="s">
        <v>26</v>
      </c>
      <c r="J17" s="20" t="s">
        <v>31</v>
      </c>
      <c r="K17" s="20" t="s">
        <v>31</v>
      </c>
      <c r="L17" s="25" t="s">
        <v>25</v>
      </c>
      <c r="M17" s="25" t="s">
        <v>26</v>
      </c>
      <c r="N17" s="25" t="s">
        <v>35</v>
      </c>
      <c r="O17" s="1" t="s">
        <v>426</v>
      </c>
      <c r="P17" s="1" t="s">
        <v>391</v>
      </c>
      <c r="Q17" s="1" t="s">
        <v>425</v>
      </c>
      <c r="R17" s="7">
        <v>1</v>
      </c>
      <c r="S17" s="3" t="s">
        <v>424</v>
      </c>
      <c r="T17" s="3" t="s">
        <v>393</v>
      </c>
      <c r="U17" t="s">
        <v>242</v>
      </c>
      <c r="V17" t="s">
        <v>54</v>
      </c>
      <c r="W17" s="3" t="s">
        <v>38</v>
      </c>
      <c r="X17" t="s">
        <v>45</v>
      </c>
      <c r="Y17" t="s">
        <v>45</v>
      </c>
      <c r="Z17" s="1" t="s">
        <v>1305</v>
      </c>
      <c r="AA17" s="1" t="s">
        <v>1314</v>
      </c>
      <c r="AB17" s="31">
        <f>(50+40+30+32+48+52+70.1+30)/8</f>
        <v>44.012500000000003</v>
      </c>
      <c r="AC17" s="31">
        <f>(66.7+53.4+40+42.7+64.1+69.4+93.4+40)/8</f>
        <v>58.712499999999991</v>
      </c>
      <c r="AD17" s="31">
        <f>(83.4+66.7+50+53.4+80.1+86.7+116.8+50)/8</f>
        <v>73.387500000000003</v>
      </c>
    </row>
    <row r="18" spans="1:30" ht="57.6" x14ac:dyDescent="0.3">
      <c r="A18" s="1" t="s">
        <v>749</v>
      </c>
      <c r="B18" s="1" t="s">
        <v>367</v>
      </c>
      <c r="C18" t="s">
        <v>87</v>
      </c>
      <c r="D18" t="s">
        <v>88</v>
      </c>
      <c r="E18" t="s">
        <v>14</v>
      </c>
      <c r="F18" s="1" t="s">
        <v>335</v>
      </c>
      <c r="G18" s="20" t="s">
        <v>25</v>
      </c>
      <c r="H18" s="20" t="s">
        <v>26</v>
      </c>
      <c r="I18" s="20" t="s">
        <v>26</v>
      </c>
      <c r="J18" s="20" t="s">
        <v>31</v>
      </c>
      <c r="K18" s="20" t="s">
        <v>31</v>
      </c>
      <c r="L18" s="25" t="s">
        <v>25</v>
      </c>
      <c r="M18" s="25" t="s">
        <v>25</v>
      </c>
      <c r="N18" s="25" t="s">
        <v>35</v>
      </c>
      <c r="O18" s="1" t="s">
        <v>430</v>
      </c>
      <c r="P18" s="1" t="s">
        <v>406</v>
      </c>
      <c r="Q18" s="1" t="s">
        <v>429</v>
      </c>
      <c r="R18" s="7">
        <v>1</v>
      </c>
      <c r="S18" s="3" t="s">
        <v>428</v>
      </c>
      <c r="T18" s="3" t="s">
        <v>399</v>
      </c>
      <c r="U18" t="s">
        <v>242</v>
      </c>
      <c r="V18" t="s">
        <v>54</v>
      </c>
      <c r="W18" s="3" t="s">
        <v>38</v>
      </c>
      <c r="X18" t="s">
        <v>45</v>
      </c>
      <c r="Y18" t="s">
        <v>45</v>
      </c>
      <c r="Z18" s="1" t="s">
        <v>1305</v>
      </c>
      <c r="AA18" s="1" t="s">
        <v>427</v>
      </c>
      <c r="AB18" s="31">
        <f>(50+40+30+32+48+52+70.1+30)/8</f>
        <v>44.012500000000003</v>
      </c>
      <c r="AC18" s="31">
        <f>(66.7+53.4+40+42.7+64.1+69.4+93.4+40)/8</f>
        <v>58.712499999999991</v>
      </c>
      <c r="AD18" s="31">
        <f>(83.4+66.7+50+53.4+80.1+86.7+116.8+50)/8</f>
        <v>73.387500000000003</v>
      </c>
    </row>
    <row r="19" spans="1:30" ht="100.8" x14ac:dyDescent="0.3">
      <c r="A19" s="1" t="s">
        <v>749</v>
      </c>
      <c r="B19" s="1" t="s">
        <v>367</v>
      </c>
      <c r="C19" t="s">
        <v>89</v>
      </c>
      <c r="D19" t="s">
        <v>90</v>
      </c>
      <c r="E19" t="s">
        <v>14</v>
      </c>
      <c r="F19" s="1" t="s">
        <v>335</v>
      </c>
      <c r="G19" s="20" t="s">
        <v>25</v>
      </c>
      <c r="H19" s="20" t="s">
        <v>26</v>
      </c>
      <c r="I19" s="20" t="s">
        <v>31</v>
      </c>
      <c r="J19" s="20" t="s">
        <v>31</v>
      </c>
      <c r="K19" s="20" t="s">
        <v>31</v>
      </c>
      <c r="L19" s="25" t="s">
        <v>35</v>
      </c>
      <c r="M19" s="25" t="s">
        <v>26</v>
      </c>
      <c r="N19" s="25" t="s">
        <v>35</v>
      </c>
      <c r="O19" s="1" t="s">
        <v>1313</v>
      </c>
      <c r="P19" s="1" t="s">
        <v>391</v>
      </c>
      <c r="Q19" s="1" t="s">
        <v>431</v>
      </c>
      <c r="R19" s="7">
        <v>1</v>
      </c>
      <c r="S19" s="3" t="s">
        <v>428</v>
      </c>
      <c r="T19" s="3" t="s">
        <v>432</v>
      </c>
      <c r="U19" s="1" t="s">
        <v>385</v>
      </c>
      <c r="V19" t="s">
        <v>433</v>
      </c>
      <c r="W19" s="3" t="s">
        <v>38</v>
      </c>
      <c r="X19" t="s">
        <v>45</v>
      </c>
      <c r="Y19" t="s">
        <v>45</v>
      </c>
      <c r="Z19" s="1" t="s">
        <v>1305</v>
      </c>
      <c r="AA19" s="1" t="s">
        <v>748</v>
      </c>
      <c r="AB19" s="31">
        <f>(50+40+30+32+48+52+70.1+30)/8</f>
        <v>44.012500000000003</v>
      </c>
      <c r="AC19" s="31">
        <f>(66.7+53.4+40+42.7+64.1+69.4+93.4+40)/8</f>
        <v>58.712499999999991</v>
      </c>
      <c r="AD19" s="31">
        <f>(83.4+66.7+50+53.4+80.1+86.7+116.8+50)/8</f>
        <v>73.387500000000003</v>
      </c>
    </row>
    <row r="21" spans="1:30" x14ac:dyDescent="0.3">
      <c r="F21" s="1"/>
    </row>
  </sheetData>
  <autoFilter ref="A2:AD19" xr:uid="{3CF9BCB8-4D41-4601-A083-3ACC4895C538}"/>
  <mergeCells count="3">
    <mergeCell ref="G1:K1"/>
    <mergeCell ref="L1:N1"/>
    <mergeCell ref="AB1:AD1"/>
  </mergeCells>
  <phoneticPr fontId="2"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6DD66-7B04-4076-BAE6-05627CCAEF1B}">
  <dimension ref="A1:AD27"/>
  <sheetViews>
    <sheetView tabSelected="1" topLeftCell="Q1" zoomScale="80" zoomScaleNormal="80" workbookViewId="0">
      <pane ySplit="2" topLeftCell="A3" activePane="bottomLeft" state="frozen"/>
      <selection pane="bottomLeft" activeCell="AA25" sqref="AA25:AA26"/>
    </sheetView>
  </sheetViews>
  <sheetFormatPr defaultRowHeight="14.4" x14ac:dyDescent="0.3"/>
  <cols>
    <col min="1" max="1" width="15.33203125" bestFit="1" customWidth="1"/>
    <col min="2" max="2" width="31.33203125" bestFit="1" customWidth="1"/>
    <col min="3" max="3" width="43.5546875" bestFit="1" customWidth="1"/>
    <col min="4" max="4" width="23.5546875" customWidth="1"/>
    <col min="5" max="5" width="12.44140625" bestFit="1" customWidth="1"/>
    <col min="6" max="6" width="26.6640625" bestFit="1" customWidth="1"/>
    <col min="7" max="7" width="14.33203125" style="18" bestFit="1" customWidth="1"/>
    <col min="8" max="8" width="12.33203125" style="18" bestFit="1" customWidth="1"/>
    <col min="9" max="9" width="11" style="18" bestFit="1" customWidth="1"/>
    <col min="10" max="10" width="25.109375" style="18" bestFit="1" customWidth="1"/>
    <col min="11" max="11" width="18.6640625" style="18" bestFit="1" customWidth="1"/>
    <col min="12" max="12" width="14.109375" style="24" bestFit="1" customWidth="1"/>
    <col min="13" max="13" width="16.5546875" style="24" bestFit="1" customWidth="1"/>
    <col min="14" max="14" width="15.109375" style="24" bestFit="1" customWidth="1"/>
    <col min="15" max="15" width="12.109375" bestFit="1" customWidth="1"/>
    <col min="16" max="16" width="20.109375" bestFit="1" customWidth="1"/>
    <col min="17" max="17" width="13.6640625" bestFit="1" customWidth="1"/>
    <col min="18" max="18" width="18.44140625" bestFit="1" customWidth="1"/>
    <col min="19" max="19" width="14.109375" bestFit="1" customWidth="1"/>
    <col min="20" max="20" width="14.5546875" bestFit="1" customWidth="1"/>
    <col min="21" max="21" width="18.5546875" customWidth="1"/>
    <col min="22" max="23" width="13" bestFit="1" customWidth="1"/>
    <col min="24" max="24" width="9.44140625" bestFit="1" customWidth="1"/>
    <col min="25" max="25" width="16" customWidth="1"/>
    <col min="26" max="26" width="15" customWidth="1"/>
    <col min="27" max="27" width="40.6640625" bestFit="1" customWidth="1"/>
    <col min="28" max="29" width="24.109375" style="34" bestFit="1" customWidth="1"/>
    <col min="30" max="30" width="27.88671875" style="34" bestFit="1" customWidth="1"/>
  </cols>
  <sheetData>
    <row r="1" spans="1:30" s="4" customFormat="1" ht="28.5" customHeight="1" x14ac:dyDescent="0.3">
      <c r="G1" s="39" t="s">
        <v>979</v>
      </c>
      <c r="H1" s="39"/>
      <c r="I1" s="39"/>
      <c r="J1" s="39"/>
      <c r="K1" s="39"/>
      <c r="L1" s="40" t="s">
        <v>2</v>
      </c>
      <c r="M1" s="40"/>
      <c r="N1" s="40"/>
      <c r="AB1" s="41" t="s">
        <v>784</v>
      </c>
      <c r="AC1" s="41"/>
      <c r="AD1" s="41"/>
    </row>
    <row r="2" spans="1:30" s="4" customFormat="1" ht="58.2" thickBot="1" x14ac:dyDescent="0.35">
      <c r="A2" s="5" t="s">
        <v>0</v>
      </c>
      <c r="B2" s="6" t="s">
        <v>785</v>
      </c>
      <c r="C2" s="6" t="s">
        <v>8</v>
      </c>
      <c r="D2" s="6" t="s">
        <v>9</v>
      </c>
      <c r="E2" s="6" t="s">
        <v>1</v>
      </c>
      <c r="F2" s="6" t="s">
        <v>786</v>
      </c>
      <c r="G2" s="17" t="s">
        <v>29</v>
      </c>
      <c r="H2" s="17" t="s">
        <v>119</v>
      </c>
      <c r="I2" s="17" t="s">
        <v>30</v>
      </c>
      <c r="J2" s="17" t="s">
        <v>36</v>
      </c>
      <c r="K2" s="17" t="s">
        <v>364</v>
      </c>
      <c r="L2" s="22" t="s">
        <v>32</v>
      </c>
      <c r="M2" s="22" t="s">
        <v>33</v>
      </c>
      <c r="N2" s="23" t="s">
        <v>34</v>
      </c>
      <c r="O2" s="5" t="s">
        <v>3</v>
      </c>
      <c r="P2" s="6" t="s">
        <v>120</v>
      </c>
      <c r="Q2" s="5" t="s">
        <v>23</v>
      </c>
      <c r="R2" s="6" t="s">
        <v>121</v>
      </c>
      <c r="S2" s="5" t="s">
        <v>787</v>
      </c>
      <c r="T2" s="5" t="s">
        <v>788</v>
      </c>
      <c r="U2" s="6" t="s">
        <v>789</v>
      </c>
      <c r="V2" s="5" t="s">
        <v>7</v>
      </c>
      <c r="W2" s="6" t="s">
        <v>804</v>
      </c>
      <c r="X2" s="5" t="s">
        <v>4</v>
      </c>
      <c r="Y2" s="5" t="s">
        <v>1399</v>
      </c>
      <c r="Z2" s="5" t="s">
        <v>6</v>
      </c>
      <c r="AA2" s="6" t="s">
        <v>791</v>
      </c>
      <c r="AB2" s="30" t="s">
        <v>616</v>
      </c>
      <c r="AC2" s="30" t="s">
        <v>615</v>
      </c>
      <c r="AD2" s="30" t="s">
        <v>617</v>
      </c>
    </row>
    <row r="3" spans="1:30" ht="409.5" customHeight="1" x14ac:dyDescent="0.3">
      <c r="A3" s="51" t="s">
        <v>781</v>
      </c>
      <c r="B3" s="49" t="s">
        <v>367</v>
      </c>
      <c r="C3" s="48" t="s">
        <v>1379</v>
      </c>
      <c r="D3" s="48" t="s">
        <v>1380</v>
      </c>
      <c r="E3" s="49" t="s">
        <v>1294</v>
      </c>
      <c r="F3" s="51" t="s">
        <v>365</v>
      </c>
      <c r="G3" s="46" t="s">
        <v>45</v>
      </c>
      <c r="H3" s="46" t="s">
        <v>45</v>
      </c>
      <c r="I3" s="46" t="s">
        <v>45</v>
      </c>
      <c r="J3" s="46" t="s">
        <v>45</v>
      </c>
      <c r="K3" s="46" t="s">
        <v>45</v>
      </c>
      <c r="L3" s="52" t="s">
        <v>45</v>
      </c>
      <c r="M3" s="52" t="s">
        <v>45</v>
      </c>
      <c r="N3" s="52" t="s">
        <v>45</v>
      </c>
      <c r="O3" s="49" t="s">
        <v>45</v>
      </c>
      <c r="P3" s="49" t="s">
        <v>45</v>
      </c>
      <c r="Q3" s="49" t="s">
        <v>45</v>
      </c>
      <c r="R3" s="49" t="s">
        <v>45</v>
      </c>
      <c r="S3" s="48" t="s">
        <v>1383</v>
      </c>
      <c r="T3" s="49" t="s">
        <v>45</v>
      </c>
      <c r="U3" s="48" t="s">
        <v>1381</v>
      </c>
      <c r="V3" s="48" t="s">
        <v>1382</v>
      </c>
      <c r="W3" s="49" t="s">
        <v>45</v>
      </c>
      <c r="X3" s="49" t="s">
        <v>45</v>
      </c>
      <c r="Y3" s="49" t="s">
        <v>373</v>
      </c>
      <c r="Z3" s="51" t="s">
        <v>437</v>
      </c>
      <c r="AA3" s="48" t="s">
        <v>1415</v>
      </c>
      <c r="AB3" s="50" t="s">
        <v>45</v>
      </c>
      <c r="AC3" s="50" t="s">
        <v>45</v>
      </c>
      <c r="AD3" s="50" t="s">
        <v>45</v>
      </c>
    </row>
    <row r="4" spans="1:30" x14ac:dyDescent="0.3">
      <c r="A4" s="44"/>
      <c r="B4" s="43"/>
      <c r="C4" s="45"/>
      <c r="D4" s="45"/>
      <c r="E4" s="43"/>
      <c r="F4" s="44"/>
      <c r="G4" s="47"/>
      <c r="H4" s="47"/>
      <c r="I4" s="47"/>
      <c r="J4" s="47"/>
      <c r="K4" s="47"/>
      <c r="L4" s="53"/>
      <c r="M4" s="53"/>
      <c r="N4" s="53"/>
      <c r="O4" s="43"/>
      <c r="P4" s="43"/>
      <c r="Q4" s="43"/>
      <c r="R4" s="43"/>
      <c r="S4" s="45"/>
      <c r="T4" s="43"/>
      <c r="U4" s="45"/>
      <c r="V4" s="45"/>
      <c r="W4" s="43"/>
      <c r="X4" s="43"/>
      <c r="Y4" s="43"/>
      <c r="Z4" s="44"/>
      <c r="AA4" s="45"/>
      <c r="AB4" s="42"/>
      <c r="AC4" s="42"/>
      <c r="AD4" s="42"/>
    </row>
    <row r="5" spans="1:30" x14ac:dyDescent="0.3">
      <c r="A5" s="44"/>
      <c r="B5" s="43"/>
      <c r="C5" s="45"/>
      <c r="D5" s="45"/>
      <c r="E5" s="43"/>
      <c r="F5" s="44"/>
      <c r="G5" s="47"/>
      <c r="H5" s="47"/>
      <c r="I5" s="47"/>
      <c r="J5" s="47"/>
      <c r="K5" s="47"/>
      <c r="L5" s="53"/>
      <c r="M5" s="53"/>
      <c r="N5" s="53"/>
      <c r="O5" s="43"/>
      <c r="P5" s="43"/>
      <c r="Q5" s="43"/>
      <c r="R5" s="43"/>
      <c r="S5" s="45"/>
      <c r="T5" s="43"/>
      <c r="U5" s="45"/>
      <c r="V5" s="45"/>
      <c r="W5" s="43"/>
      <c r="X5" s="43"/>
      <c r="Y5" s="43"/>
      <c r="Z5" s="44"/>
      <c r="AA5" s="45"/>
      <c r="AB5" s="42"/>
      <c r="AC5" s="42"/>
      <c r="AD5" s="42"/>
    </row>
    <row r="6" spans="1:30" x14ac:dyDescent="0.3">
      <c r="A6" s="44"/>
      <c r="B6" s="43"/>
      <c r="C6" s="45"/>
      <c r="D6" s="45"/>
      <c r="E6" s="43"/>
      <c r="F6" s="44"/>
      <c r="G6" s="47"/>
      <c r="H6" s="47"/>
      <c r="I6" s="47"/>
      <c r="J6" s="47"/>
      <c r="K6" s="47"/>
      <c r="L6" s="53"/>
      <c r="M6" s="53"/>
      <c r="N6" s="53"/>
      <c r="O6" s="43"/>
      <c r="P6" s="43"/>
      <c r="Q6" s="43"/>
      <c r="R6" s="43"/>
      <c r="S6" s="45"/>
      <c r="T6" s="43"/>
      <c r="U6" s="45"/>
      <c r="V6" s="45"/>
      <c r="W6" s="43"/>
      <c r="X6" s="43"/>
      <c r="Y6" s="43"/>
      <c r="Z6" s="44"/>
      <c r="AA6" s="45"/>
      <c r="AB6" s="42"/>
      <c r="AC6" s="42"/>
      <c r="AD6" s="42"/>
    </row>
    <row r="7" spans="1:30" x14ac:dyDescent="0.3">
      <c r="A7" s="44"/>
      <c r="B7" s="43"/>
      <c r="C7" s="45"/>
      <c r="D7" s="45"/>
      <c r="E7" s="43"/>
      <c r="F7" s="44"/>
      <c r="G7" s="47"/>
      <c r="H7" s="47"/>
      <c r="I7" s="47"/>
      <c r="J7" s="47"/>
      <c r="K7" s="47"/>
      <c r="L7" s="53"/>
      <c r="M7" s="53"/>
      <c r="N7" s="53"/>
      <c r="O7" s="43"/>
      <c r="P7" s="43"/>
      <c r="Q7" s="43"/>
      <c r="R7" s="43"/>
      <c r="S7" s="45"/>
      <c r="T7" s="43"/>
      <c r="U7" s="45"/>
      <c r="V7" s="45"/>
      <c r="W7" s="43"/>
      <c r="X7" s="43"/>
      <c r="Y7" s="43"/>
      <c r="Z7" s="44"/>
      <c r="AA7" s="45"/>
      <c r="AB7" s="42"/>
      <c r="AC7" s="42"/>
      <c r="AD7" s="42"/>
    </row>
    <row r="8" spans="1:30" x14ac:dyDescent="0.3">
      <c r="A8" s="44"/>
      <c r="B8" s="43"/>
      <c r="C8" s="45"/>
      <c r="D8" s="45"/>
      <c r="E8" s="43"/>
      <c r="F8" s="44"/>
      <c r="G8" s="47"/>
      <c r="H8" s="47"/>
      <c r="I8" s="47"/>
      <c r="J8" s="47"/>
      <c r="K8" s="47"/>
      <c r="L8" s="53"/>
      <c r="M8" s="53"/>
      <c r="N8" s="53"/>
      <c r="O8" s="43"/>
      <c r="P8" s="43"/>
      <c r="Q8" s="43"/>
      <c r="R8" s="43"/>
      <c r="S8" s="45"/>
      <c r="T8" s="43"/>
      <c r="U8" s="45"/>
      <c r="V8" s="45"/>
      <c r="W8" s="43"/>
      <c r="X8" s="43"/>
      <c r="Y8" s="43"/>
      <c r="Z8" s="44"/>
      <c r="AA8" s="45"/>
      <c r="AB8" s="42"/>
      <c r="AC8" s="42"/>
      <c r="AD8" s="42"/>
    </row>
    <row r="9" spans="1:30" x14ac:dyDescent="0.3">
      <c r="A9" s="44"/>
      <c r="B9" s="43"/>
      <c r="C9" s="45"/>
      <c r="D9" s="45"/>
      <c r="E9" s="43"/>
      <c r="F9" s="44"/>
      <c r="G9" s="47"/>
      <c r="H9" s="47"/>
      <c r="I9" s="47"/>
      <c r="J9" s="47"/>
      <c r="K9" s="47"/>
      <c r="L9" s="53"/>
      <c r="M9" s="53"/>
      <c r="N9" s="53"/>
      <c r="O9" s="43"/>
      <c r="P9" s="43"/>
      <c r="Q9" s="43"/>
      <c r="R9" s="43"/>
      <c r="S9" s="45"/>
      <c r="T9" s="43"/>
      <c r="U9" s="45"/>
      <c r="V9" s="45"/>
      <c r="W9" s="43"/>
      <c r="X9" s="43"/>
      <c r="Y9" s="43"/>
      <c r="Z9" s="44"/>
      <c r="AA9" s="45"/>
      <c r="AB9" s="42"/>
      <c r="AC9" s="42"/>
      <c r="AD9" s="42"/>
    </row>
    <row r="10" spans="1:30" ht="360" x14ac:dyDescent="0.3">
      <c r="A10" s="1" t="s">
        <v>781</v>
      </c>
      <c r="B10" s="1" t="s">
        <v>374</v>
      </c>
      <c r="C10" s="8" t="s">
        <v>1385</v>
      </c>
      <c r="D10" s="8" t="s">
        <v>1408</v>
      </c>
      <c r="E10" t="s">
        <v>14</v>
      </c>
      <c r="F10" s="1" t="s">
        <v>370</v>
      </c>
      <c r="G10" s="18" t="s">
        <v>45</v>
      </c>
      <c r="H10" s="18" t="s">
        <v>45</v>
      </c>
      <c r="I10" s="18" t="s">
        <v>45</v>
      </c>
      <c r="J10" s="18" t="s">
        <v>45</v>
      </c>
      <c r="K10" s="18" t="s">
        <v>45</v>
      </c>
      <c r="L10" s="24" t="s">
        <v>45</v>
      </c>
      <c r="M10" s="24" t="s">
        <v>45</v>
      </c>
      <c r="N10" s="24" t="s">
        <v>45</v>
      </c>
      <c r="O10" t="s">
        <v>45</v>
      </c>
      <c r="P10" t="s">
        <v>45</v>
      </c>
      <c r="Q10" t="s">
        <v>45</v>
      </c>
      <c r="R10" t="s">
        <v>45</v>
      </c>
      <c r="S10" t="s">
        <v>1386</v>
      </c>
      <c r="T10" t="s">
        <v>45</v>
      </c>
      <c r="U10" t="s">
        <v>208</v>
      </c>
      <c r="V10" t="s">
        <v>45</v>
      </c>
      <c r="W10" t="s">
        <v>45</v>
      </c>
      <c r="X10" t="s">
        <v>45</v>
      </c>
      <c r="Y10" s="1" t="s">
        <v>1387</v>
      </c>
      <c r="Z10" s="29" t="s">
        <v>1388</v>
      </c>
      <c r="AA10" s="1" t="s">
        <v>1416</v>
      </c>
      <c r="AB10" s="34" t="s">
        <v>45</v>
      </c>
      <c r="AC10" s="34" t="s">
        <v>45</v>
      </c>
      <c r="AD10" s="34" t="s">
        <v>45</v>
      </c>
    </row>
    <row r="11" spans="1:30" ht="273.60000000000002" x14ac:dyDescent="0.3">
      <c r="A11" s="1" t="s">
        <v>781</v>
      </c>
      <c r="B11" t="s">
        <v>367</v>
      </c>
      <c r="C11" s="8" t="s">
        <v>1389</v>
      </c>
      <c r="D11" s="8" t="s">
        <v>1390</v>
      </c>
      <c r="E11" t="s">
        <v>14</v>
      </c>
      <c r="F11" s="1" t="s">
        <v>365</v>
      </c>
      <c r="G11" s="18" t="s">
        <v>45</v>
      </c>
      <c r="H11" s="18" t="s">
        <v>45</v>
      </c>
      <c r="I11" s="18" t="s">
        <v>45</v>
      </c>
      <c r="J11" s="18" t="s">
        <v>45</v>
      </c>
      <c r="K11" s="18" t="s">
        <v>45</v>
      </c>
      <c r="L11" s="24" t="s">
        <v>45</v>
      </c>
      <c r="M11" s="24" t="s">
        <v>45</v>
      </c>
      <c r="N11" s="24" t="s">
        <v>45</v>
      </c>
      <c r="O11" t="s">
        <v>45</v>
      </c>
      <c r="P11" t="s">
        <v>45</v>
      </c>
      <c r="Q11" t="s">
        <v>45</v>
      </c>
      <c r="R11" t="s">
        <v>45</v>
      </c>
      <c r="S11" t="s">
        <v>1391</v>
      </c>
      <c r="T11" t="s">
        <v>45</v>
      </c>
      <c r="U11" t="s">
        <v>1392</v>
      </c>
      <c r="V11" t="s">
        <v>45</v>
      </c>
      <c r="W11" t="s">
        <v>45</v>
      </c>
      <c r="X11" t="s">
        <v>45</v>
      </c>
      <c r="Y11" s="1" t="s">
        <v>1393</v>
      </c>
      <c r="Z11" s="29" t="s">
        <v>1388</v>
      </c>
      <c r="AA11" s="1" t="s">
        <v>1417</v>
      </c>
      <c r="AB11" s="34" t="s">
        <v>45</v>
      </c>
      <c r="AC11" s="34" t="s">
        <v>45</v>
      </c>
      <c r="AD11" s="34" t="s">
        <v>45</v>
      </c>
    </row>
    <row r="12" spans="1:30" ht="172.8" x14ac:dyDescent="0.3">
      <c r="A12" s="1" t="s">
        <v>781</v>
      </c>
      <c r="B12" t="s">
        <v>367</v>
      </c>
      <c r="C12" s="8" t="s">
        <v>1394</v>
      </c>
      <c r="D12" s="8" t="s">
        <v>1395</v>
      </c>
      <c r="E12" t="s">
        <v>14</v>
      </c>
      <c r="F12" s="1" t="s">
        <v>365</v>
      </c>
      <c r="G12" s="18" t="s">
        <v>45</v>
      </c>
      <c r="H12" s="18" t="s">
        <v>45</v>
      </c>
      <c r="I12" s="18" t="s">
        <v>45</v>
      </c>
      <c r="J12" s="18" t="s">
        <v>45</v>
      </c>
      <c r="K12" s="18" t="s">
        <v>45</v>
      </c>
      <c r="L12" s="24" t="s">
        <v>45</v>
      </c>
      <c r="M12" s="24" t="s">
        <v>45</v>
      </c>
      <c r="N12" s="24" t="s">
        <v>45</v>
      </c>
      <c r="O12" t="s">
        <v>45</v>
      </c>
      <c r="P12" t="s">
        <v>45</v>
      </c>
      <c r="Q12" t="s">
        <v>45</v>
      </c>
      <c r="R12" t="s">
        <v>45</v>
      </c>
      <c r="S12" t="s">
        <v>1396</v>
      </c>
      <c r="T12" t="s">
        <v>45</v>
      </c>
      <c r="U12" t="s">
        <v>1397</v>
      </c>
      <c r="V12" t="s">
        <v>45</v>
      </c>
      <c r="W12" t="s">
        <v>45</v>
      </c>
      <c r="X12" t="s">
        <v>45</v>
      </c>
      <c r="Y12" s="1" t="s">
        <v>1398</v>
      </c>
      <c r="Z12" s="29" t="s">
        <v>1388</v>
      </c>
      <c r="AA12" s="1" t="s">
        <v>1418</v>
      </c>
      <c r="AB12" s="34" t="s">
        <v>45</v>
      </c>
      <c r="AC12" s="34" t="s">
        <v>45</v>
      </c>
      <c r="AD12" s="34" t="s">
        <v>45</v>
      </c>
    </row>
    <row r="13" spans="1:30" ht="259.2" x14ac:dyDescent="0.3">
      <c r="A13" s="1" t="s">
        <v>781</v>
      </c>
      <c r="B13" t="s">
        <v>367</v>
      </c>
      <c r="C13" s="8" t="s">
        <v>1400</v>
      </c>
      <c r="D13" s="8" t="s">
        <v>1401</v>
      </c>
      <c r="E13" t="s">
        <v>14</v>
      </c>
      <c r="F13" s="1" t="s">
        <v>365</v>
      </c>
      <c r="G13" s="18" t="s">
        <v>45</v>
      </c>
      <c r="H13" s="18" t="s">
        <v>45</v>
      </c>
      <c r="I13" s="18" t="s">
        <v>45</v>
      </c>
      <c r="J13" s="18" t="s">
        <v>45</v>
      </c>
      <c r="K13" s="18" t="s">
        <v>45</v>
      </c>
      <c r="L13" s="24" t="s">
        <v>45</v>
      </c>
      <c r="M13" s="24" t="s">
        <v>45</v>
      </c>
      <c r="N13" s="24" t="s">
        <v>45</v>
      </c>
      <c r="O13" t="s">
        <v>45</v>
      </c>
      <c r="P13" t="s">
        <v>45</v>
      </c>
      <c r="Q13" t="s">
        <v>45</v>
      </c>
      <c r="R13" t="s">
        <v>45</v>
      </c>
      <c r="S13" t="s">
        <v>1402</v>
      </c>
      <c r="T13" t="s">
        <v>45</v>
      </c>
      <c r="U13" t="s">
        <v>1397</v>
      </c>
      <c r="V13" t="s">
        <v>45</v>
      </c>
      <c r="W13" t="s">
        <v>45</v>
      </c>
      <c r="X13" t="s">
        <v>45</v>
      </c>
      <c r="Y13" s="1" t="s">
        <v>1403</v>
      </c>
      <c r="Z13" s="1" t="s">
        <v>1404</v>
      </c>
      <c r="AA13" s="1" t="s">
        <v>1419</v>
      </c>
      <c r="AB13" s="34" t="s">
        <v>45</v>
      </c>
      <c r="AC13" s="34" t="s">
        <v>45</v>
      </c>
      <c r="AD13" s="34" t="s">
        <v>45</v>
      </c>
    </row>
    <row r="14" spans="1:30" ht="409.5" customHeight="1" x14ac:dyDescent="0.3">
      <c r="A14" s="44" t="s">
        <v>781</v>
      </c>
      <c r="B14" s="43" t="s">
        <v>367</v>
      </c>
      <c r="C14" s="45" t="s">
        <v>1405</v>
      </c>
      <c r="D14" s="45" t="s">
        <v>1406</v>
      </c>
      <c r="E14" s="43" t="s">
        <v>14</v>
      </c>
      <c r="F14" s="44" t="s">
        <v>365</v>
      </c>
      <c r="G14" s="47" t="s">
        <v>45</v>
      </c>
      <c r="H14" s="47" t="s">
        <v>45</v>
      </c>
      <c r="I14" s="47" t="s">
        <v>45</v>
      </c>
      <c r="J14" s="47" t="s">
        <v>45</v>
      </c>
      <c r="K14" s="47" t="s">
        <v>45</v>
      </c>
      <c r="L14" s="53" t="s">
        <v>45</v>
      </c>
      <c r="M14" s="53" t="s">
        <v>45</v>
      </c>
      <c r="N14" s="53" t="s">
        <v>45</v>
      </c>
      <c r="O14" s="43" t="s">
        <v>45</v>
      </c>
      <c r="P14" s="43" t="s">
        <v>45</v>
      </c>
      <c r="Q14" s="43" t="s">
        <v>45</v>
      </c>
      <c r="R14" s="43" t="s">
        <v>45</v>
      </c>
      <c r="S14" s="43" t="s">
        <v>1386</v>
      </c>
      <c r="T14" s="43" t="s">
        <v>45</v>
      </c>
      <c r="U14" s="43" t="s">
        <v>1397</v>
      </c>
      <c r="V14" s="43" t="s">
        <v>45</v>
      </c>
      <c r="W14" s="43" t="s">
        <v>45</v>
      </c>
      <c r="X14" s="43" t="s">
        <v>45</v>
      </c>
      <c r="Y14" s="44" t="s">
        <v>1407</v>
      </c>
      <c r="Z14" s="44" t="s">
        <v>1388</v>
      </c>
      <c r="AA14" s="44" t="s">
        <v>1420</v>
      </c>
      <c r="AB14" s="42" t="s">
        <v>45</v>
      </c>
      <c r="AC14" s="42" t="s">
        <v>45</v>
      </c>
      <c r="AD14" s="42" t="s">
        <v>45</v>
      </c>
    </row>
    <row r="15" spans="1:30" x14ac:dyDescent="0.3">
      <c r="A15" s="44"/>
      <c r="B15" s="43"/>
      <c r="C15" s="45"/>
      <c r="D15" s="43"/>
      <c r="E15" s="43"/>
      <c r="F15" s="44"/>
      <c r="G15" s="47"/>
      <c r="H15" s="47"/>
      <c r="I15" s="47"/>
      <c r="J15" s="47"/>
      <c r="K15" s="47"/>
      <c r="L15" s="53"/>
      <c r="M15" s="53"/>
      <c r="N15" s="53"/>
      <c r="O15" s="43"/>
      <c r="P15" s="43"/>
      <c r="Q15" s="43"/>
      <c r="R15" s="43"/>
      <c r="S15" s="43"/>
      <c r="T15" s="43"/>
      <c r="U15" s="43"/>
      <c r="V15" s="43"/>
      <c r="W15" s="43"/>
      <c r="X15" s="43"/>
      <c r="Y15" s="43"/>
      <c r="Z15" s="44"/>
      <c r="AA15" s="43"/>
      <c r="AB15" s="42"/>
      <c r="AC15" s="42"/>
      <c r="AD15" s="42"/>
    </row>
    <row r="16" spans="1:30" x14ac:dyDescent="0.3">
      <c r="A16" s="44"/>
      <c r="B16" s="43"/>
      <c r="C16" s="45"/>
      <c r="D16" s="43"/>
      <c r="E16" s="43"/>
      <c r="F16" s="44"/>
      <c r="G16" s="47"/>
      <c r="H16" s="47"/>
      <c r="I16" s="47"/>
      <c r="J16" s="47"/>
      <c r="K16" s="47"/>
      <c r="L16" s="53"/>
      <c r="M16" s="53"/>
      <c r="N16" s="53"/>
      <c r="O16" s="43"/>
      <c r="P16" s="43"/>
      <c r="Q16" s="43"/>
      <c r="R16" s="43"/>
      <c r="S16" s="43"/>
      <c r="T16" s="43"/>
      <c r="U16" s="43"/>
      <c r="V16" s="43"/>
      <c r="W16" s="43"/>
      <c r="X16" s="43"/>
      <c r="Y16" s="43"/>
      <c r="Z16" s="44"/>
      <c r="AA16" s="43"/>
      <c r="AB16" s="42"/>
      <c r="AC16" s="42"/>
      <c r="AD16" s="42"/>
    </row>
    <row r="17" spans="1:30" ht="15.75" customHeight="1" x14ac:dyDescent="0.3">
      <c r="A17" s="44"/>
      <c r="B17" s="43"/>
      <c r="C17" s="45"/>
      <c r="D17" s="43"/>
      <c r="E17" s="43"/>
      <c r="F17" s="44"/>
      <c r="G17" s="47"/>
      <c r="H17" s="47"/>
      <c r="I17" s="47"/>
      <c r="J17" s="47"/>
      <c r="K17" s="47"/>
      <c r="L17" s="53"/>
      <c r="M17" s="53"/>
      <c r="N17" s="53"/>
      <c r="O17" s="43"/>
      <c r="P17" s="43"/>
      <c r="Q17" s="43"/>
      <c r="R17" s="43"/>
      <c r="S17" s="43"/>
      <c r="T17" s="43"/>
      <c r="U17" s="43"/>
      <c r="V17" s="43"/>
      <c r="W17" s="43"/>
      <c r="X17" s="43"/>
      <c r="Y17" s="43"/>
      <c r="Z17" s="44"/>
      <c r="AA17" s="43"/>
      <c r="AB17" s="42"/>
      <c r="AC17" s="42"/>
      <c r="AD17" s="42"/>
    </row>
    <row r="18" spans="1:30" ht="15.75" customHeight="1" x14ac:dyDescent="0.3">
      <c r="A18" s="44"/>
      <c r="B18" s="43"/>
      <c r="C18" s="45"/>
      <c r="D18" s="43"/>
      <c r="E18" s="43"/>
      <c r="F18" s="44"/>
      <c r="G18" s="47"/>
      <c r="H18" s="47"/>
      <c r="I18" s="47"/>
      <c r="J18" s="47"/>
      <c r="K18" s="47"/>
      <c r="L18" s="53"/>
      <c r="M18" s="53"/>
      <c r="N18" s="53"/>
      <c r="O18" s="43"/>
      <c r="P18" s="43"/>
      <c r="Q18" s="43"/>
      <c r="R18" s="43"/>
      <c r="S18" s="43"/>
      <c r="T18" s="43"/>
      <c r="U18" s="43"/>
      <c r="V18" s="43"/>
      <c r="W18" s="43"/>
      <c r="X18" s="43"/>
      <c r="Y18" s="43"/>
      <c r="Z18" s="44"/>
      <c r="AA18" s="43"/>
      <c r="AB18" s="42"/>
      <c r="AC18" s="42"/>
      <c r="AD18" s="42"/>
    </row>
    <row r="19" spans="1:30" ht="15.75" customHeight="1" x14ac:dyDescent="0.3">
      <c r="A19" s="44"/>
      <c r="B19" s="43"/>
      <c r="C19" s="45"/>
      <c r="D19" s="43"/>
      <c r="E19" s="43"/>
      <c r="F19" s="44"/>
      <c r="G19" s="47"/>
      <c r="H19" s="47"/>
      <c r="I19" s="47"/>
      <c r="J19" s="47"/>
      <c r="K19" s="47"/>
      <c r="L19" s="53"/>
      <c r="M19" s="53"/>
      <c r="N19" s="53"/>
      <c r="O19" s="43"/>
      <c r="P19" s="43"/>
      <c r="Q19" s="43"/>
      <c r="R19" s="43"/>
      <c r="S19" s="43"/>
      <c r="T19" s="43"/>
      <c r="U19" s="43"/>
      <c r="V19" s="43"/>
      <c r="W19" s="43"/>
      <c r="X19" s="43"/>
      <c r="Y19" s="43"/>
      <c r="Z19" s="44"/>
      <c r="AA19" s="43"/>
      <c r="AB19" s="42"/>
      <c r="AC19" s="42"/>
      <c r="AD19" s="42"/>
    </row>
    <row r="20" spans="1:30" ht="15.75" customHeight="1" x14ac:dyDescent="0.3">
      <c r="A20" s="44"/>
      <c r="B20" s="43"/>
      <c r="C20" s="45"/>
      <c r="D20" s="43"/>
      <c r="E20" s="43"/>
      <c r="F20" s="44"/>
      <c r="G20" s="47"/>
      <c r="H20" s="47"/>
      <c r="I20" s="47"/>
      <c r="J20" s="47"/>
      <c r="K20" s="47"/>
      <c r="L20" s="53"/>
      <c r="M20" s="53"/>
      <c r="N20" s="53"/>
      <c r="O20" s="43"/>
      <c r="P20" s="43"/>
      <c r="Q20" s="43"/>
      <c r="R20" s="43"/>
      <c r="S20" s="43"/>
      <c r="T20" s="43"/>
      <c r="U20" s="43"/>
      <c r="V20" s="43"/>
      <c r="W20" s="43"/>
      <c r="X20" s="43"/>
      <c r="Y20" s="43"/>
      <c r="Z20" s="44"/>
      <c r="AA20" s="43"/>
      <c r="AB20" s="42"/>
      <c r="AC20" s="42"/>
      <c r="AD20" s="42"/>
    </row>
    <row r="21" spans="1:30" ht="15.75" customHeight="1" x14ac:dyDescent="0.3">
      <c r="A21" s="44"/>
      <c r="B21" s="43"/>
      <c r="C21" s="45"/>
      <c r="D21" s="43"/>
      <c r="E21" s="43"/>
      <c r="F21" s="44"/>
      <c r="G21" s="47"/>
      <c r="H21" s="47"/>
      <c r="I21" s="47"/>
      <c r="J21" s="47"/>
      <c r="K21" s="47"/>
      <c r="L21" s="53"/>
      <c r="M21" s="53"/>
      <c r="N21" s="53"/>
      <c r="O21" s="43"/>
      <c r="P21" s="43"/>
      <c r="Q21" s="43"/>
      <c r="R21" s="43"/>
      <c r="S21" s="43"/>
      <c r="T21" s="43"/>
      <c r="U21" s="43"/>
      <c r="V21" s="43"/>
      <c r="W21" s="43"/>
      <c r="X21" s="43"/>
      <c r="Y21" s="43"/>
      <c r="Z21" s="44"/>
      <c r="AA21" s="43"/>
      <c r="AB21" s="42"/>
      <c r="AC21" s="42"/>
      <c r="AD21" s="42"/>
    </row>
    <row r="22" spans="1:30" ht="15.75" customHeight="1" x14ac:dyDescent="0.3">
      <c r="A22" s="44"/>
      <c r="B22" s="43"/>
      <c r="C22" s="45"/>
      <c r="D22" s="43"/>
      <c r="E22" s="43"/>
      <c r="F22" s="44"/>
      <c r="G22" s="47"/>
      <c r="H22" s="47"/>
      <c r="I22" s="47"/>
      <c r="J22" s="47"/>
      <c r="K22" s="47"/>
      <c r="L22" s="53"/>
      <c r="M22" s="53"/>
      <c r="N22" s="53"/>
      <c r="O22" s="43"/>
      <c r="P22" s="43"/>
      <c r="Q22" s="43"/>
      <c r="R22" s="43"/>
      <c r="S22" s="43"/>
      <c r="T22" s="43"/>
      <c r="U22" s="43"/>
      <c r="V22" s="43"/>
      <c r="W22" s="43"/>
      <c r="X22" s="43"/>
      <c r="Y22" s="43"/>
      <c r="Z22" s="44"/>
      <c r="AA22" s="43"/>
      <c r="AB22" s="42"/>
      <c r="AC22" s="42"/>
      <c r="AD22" s="42"/>
    </row>
    <row r="23" spans="1:30" x14ac:dyDescent="0.3">
      <c r="A23" s="44"/>
      <c r="B23" s="43"/>
      <c r="C23" s="45"/>
      <c r="D23" s="43"/>
      <c r="E23" s="43"/>
      <c r="F23" s="44"/>
      <c r="G23" s="47"/>
      <c r="H23" s="47"/>
      <c r="I23" s="47"/>
      <c r="J23" s="47"/>
      <c r="K23" s="47"/>
      <c r="L23" s="53"/>
      <c r="M23" s="53"/>
      <c r="N23" s="53"/>
      <c r="O23" s="43"/>
      <c r="P23" s="43"/>
      <c r="Q23" s="43"/>
      <c r="R23" s="43"/>
      <c r="S23" s="43"/>
      <c r="T23" s="43"/>
      <c r="U23" s="43"/>
      <c r="V23" s="43"/>
      <c r="W23" s="43"/>
      <c r="X23" s="43"/>
      <c r="Y23" s="43"/>
      <c r="Z23" s="44"/>
      <c r="AA23" s="43"/>
      <c r="AB23" s="42"/>
      <c r="AC23" s="42"/>
      <c r="AD23" s="42"/>
    </row>
    <row r="24" spans="1:30" x14ac:dyDescent="0.3">
      <c r="A24" s="44"/>
      <c r="B24" s="43"/>
      <c r="C24" s="45"/>
      <c r="D24" s="43"/>
      <c r="E24" s="43"/>
      <c r="F24" s="44"/>
      <c r="G24" s="47"/>
      <c r="H24" s="47"/>
      <c r="I24" s="47"/>
      <c r="J24" s="47"/>
      <c r="K24" s="47"/>
      <c r="L24" s="53"/>
      <c r="M24" s="53"/>
      <c r="N24" s="53"/>
      <c r="O24" s="43"/>
      <c r="P24" s="43"/>
      <c r="Q24" s="43"/>
      <c r="R24" s="43"/>
      <c r="S24" s="43"/>
      <c r="T24" s="43"/>
      <c r="U24" s="43"/>
      <c r="V24" s="43"/>
      <c r="W24" s="43"/>
      <c r="X24" s="43"/>
      <c r="Y24" s="43"/>
      <c r="Z24" s="44"/>
      <c r="AA24" s="43"/>
      <c r="AB24" s="42"/>
      <c r="AC24" s="42"/>
      <c r="AD24" s="42"/>
    </row>
    <row r="25" spans="1:30" ht="409.5" customHeight="1" x14ac:dyDescent="0.3">
      <c r="A25" s="44" t="s">
        <v>781</v>
      </c>
      <c r="B25" s="43" t="s">
        <v>367</v>
      </c>
      <c r="C25" s="45" t="s">
        <v>1410</v>
      </c>
      <c r="D25" s="45" t="s">
        <v>1411</v>
      </c>
      <c r="E25" s="43" t="s">
        <v>14</v>
      </c>
      <c r="F25" s="44" t="s">
        <v>365</v>
      </c>
      <c r="G25" s="47" t="s">
        <v>45</v>
      </c>
      <c r="H25" s="47" t="s">
        <v>45</v>
      </c>
      <c r="I25" s="47" t="s">
        <v>45</v>
      </c>
      <c r="J25" s="47" t="s">
        <v>45</v>
      </c>
      <c r="K25" s="47" t="s">
        <v>45</v>
      </c>
      <c r="L25" s="53" t="s">
        <v>45</v>
      </c>
      <c r="M25" s="53" t="s">
        <v>45</v>
      </c>
      <c r="N25" s="53" t="s">
        <v>45</v>
      </c>
      <c r="O25" s="43" t="s">
        <v>45</v>
      </c>
      <c r="P25" s="43" t="s">
        <v>45</v>
      </c>
      <c r="Q25" s="43" t="s">
        <v>45</v>
      </c>
      <c r="R25" s="43" t="s">
        <v>45</v>
      </c>
      <c r="S25" s="45" t="s">
        <v>1412</v>
      </c>
      <c r="T25" s="43" t="s">
        <v>45</v>
      </c>
      <c r="U25" s="45" t="s">
        <v>1413</v>
      </c>
      <c r="V25" s="45" t="s">
        <v>1414</v>
      </c>
      <c r="W25" s="43" t="s">
        <v>45</v>
      </c>
      <c r="X25" s="43" t="s">
        <v>45</v>
      </c>
      <c r="Y25" s="44" t="s">
        <v>1409</v>
      </c>
      <c r="Z25" s="54" t="s">
        <v>437</v>
      </c>
      <c r="AA25" s="45" t="s">
        <v>1421</v>
      </c>
      <c r="AB25" s="42" t="s">
        <v>45</v>
      </c>
      <c r="AC25" s="42" t="s">
        <v>45</v>
      </c>
      <c r="AD25" s="42" t="s">
        <v>45</v>
      </c>
    </row>
    <row r="26" spans="1:30" x14ac:dyDescent="0.3">
      <c r="A26" s="44"/>
      <c r="B26" s="43"/>
      <c r="C26" s="45"/>
      <c r="D26" s="45"/>
      <c r="E26" s="43"/>
      <c r="F26" s="44"/>
      <c r="G26" s="47"/>
      <c r="H26" s="47"/>
      <c r="I26" s="47"/>
      <c r="J26" s="47"/>
      <c r="K26" s="47"/>
      <c r="L26" s="53"/>
      <c r="M26" s="53"/>
      <c r="N26" s="53"/>
      <c r="O26" s="43"/>
      <c r="P26" s="43"/>
      <c r="Q26" s="43"/>
      <c r="R26" s="43"/>
      <c r="S26" s="45"/>
      <c r="T26" s="43"/>
      <c r="U26" s="45"/>
      <c r="V26" s="45"/>
      <c r="W26" s="43"/>
      <c r="X26" s="43"/>
      <c r="Y26" s="44"/>
      <c r="Z26" s="54"/>
      <c r="AA26" s="45"/>
      <c r="AB26" s="42"/>
      <c r="AC26" s="42"/>
      <c r="AD26" s="42"/>
    </row>
    <row r="27" spans="1:30" x14ac:dyDescent="0.3">
      <c r="C27" s="8"/>
    </row>
  </sheetData>
  <autoFilter ref="A2:AD2" xr:uid="{3CF9BCB8-4D41-4601-A083-3ACC4895C538}"/>
  <mergeCells count="93">
    <mergeCell ref="A25:A26"/>
    <mergeCell ref="F25:F26"/>
    <mergeCell ref="E25:E26"/>
    <mergeCell ref="D25:D26"/>
    <mergeCell ref="C25:C26"/>
    <mergeCell ref="B25:B26"/>
    <mergeCell ref="O25:O26"/>
    <mergeCell ref="N25:N26"/>
    <mergeCell ref="M25:M26"/>
    <mergeCell ref="L25:L26"/>
    <mergeCell ref="K25:K26"/>
    <mergeCell ref="T25:T26"/>
    <mergeCell ref="S25:S26"/>
    <mergeCell ref="R25:R26"/>
    <mergeCell ref="Q25:Q26"/>
    <mergeCell ref="P25:P26"/>
    <mergeCell ref="Y25:Y26"/>
    <mergeCell ref="X25:X26"/>
    <mergeCell ref="W25:W26"/>
    <mergeCell ref="V25:V26"/>
    <mergeCell ref="U25:U26"/>
    <mergeCell ref="AA25:AA26"/>
    <mergeCell ref="Z25:Z26"/>
    <mergeCell ref="AB25:AB26"/>
    <mergeCell ref="AC25:AC26"/>
    <mergeCell ref="AD25:AD26"/>
    <mergeCell ref="J25:J26"/>
    <mergeCell ref="I25:I26"/>
    <mergeCell ref="H25:H26"/>
    <mergeCell ref="G25:G26"/>
    <mergeCell ref="L1:N1"/>
    <mergeCell ref="L3:L9"/>
    <mergeCell ref="H14:H24"/>
    <mergeCell ref="I14:I24"/>
    <mergeCell ref="J14:J24"/>
    <mergeCell ref="K14:K24"/>
    <mergeCell ref="L14:L24"/>
    <mergeCell ref="M14:M24"/>
    <mergeCell ref="N14:N24"/>
    <mergeCell ref="Y3:Y9"/>
    <mergeCell ref="X3:X9"/>
    <mergeCell ref="W3:W9"/>
    <mergeCell ref="V3:V9"/>
    <mergeCell ref="U3:U9"/>
    <mergeCell ref="Q3:Q9"/>
    <mergeCell ref="P3:P9"/>
    <mergeCell ref="O3:O9"/>
    <mergeCell ref="N3:N9"/>
    <mergeCell ref="M3:M9"/>
    <mergeCell ref="G14:G24"/>
    <mergeCell ref="F3:F9"/>
    <mergeCell ref="E3:E9"/>
    <mergeCell ref="B3:B9"/>
    <mergeCell ref="A3:A9"/>
    <mergeCell ref="D3:D9"/>
    <mergeCell ref="J3:J9"/>
    <mergeCell ref="AB1:AD1"/>
    <mergeCell ref="C3:C9"/>
    <mergeCell ref="T3:T9"/>
    <mergeCell ref="S3:S9"/>
    <mergeCell ref="R3:R9"/>
    <mergeCell ref="AA3:AA9"/>
    <mergeCell ref="AB3:AB9"/>
    <mergeCell ref="AC3:AC9"/>
    <mergeCell ref="AD3:AD9"/>
    <mergeCell ref="Z3:Z9"/>
    <mergeCell ref="I3:I9"/>
    <mergeCell ref="H3:H9"/>
    <mergeCell ref="G3:G9"/>
    <mergeCell ref="G1:K1"/>
    <mergeCell ref="K3:K9"/>
    <mergeCell ref="A14:A24"/>
    <mergeCell ref="B14:B24"/>
    <mergeCell ref="D14:D24"/>
    <mergeCell ref="E14:E24"/>
    <mergeCell ref="F14:F24"/>
    <mergeCell ref="C14:C24"/>
    <mergeCell ref="O14:O24"/>
    <mergeCell ref="P14:P24"/>
    <mergeCell ref="Q14:Q24"/>
    <mergeCell ref="R14:R24"/>
    <mergeCell ref="S14:S24"/>
    <mergeCell ref="T14:T24"/>
    <mergeCell ref="U14:U24"/>
    <mergeCell ref="AA14:AA24"/>
    <mergeCell ref="AB14:AB24"/>
    <mergeCell ref="AC14:AC24"/>
    <mergeCell ref="AD14:AD24"/>
    <mergeCell ref="V14:V24"/>
    <mergeCell ref="W14:W24"/>
    <mergeCell ref="X14:X24"/>
    <mergeCell ref="Y14:Y24"/>
    <mergeCell ref="Z14:Z24"/>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424E0-65C2-4CA8-8193-DFCFBC9E500D}">
  <dimension ref="A1:AD66"/>
  <sheetViews>
    <sheetView zoomScale="80" zoomScaleNormal="80" workbookViewId="0">
      <pane ySplit="2" topLeftCell="A3" activePane="bottomLeft" state="frozen"/>
      <selection pane="bottomLeft"/>
    </sheetView>
  </sheetViews>
  <sheetFormatPr defaultRowHeight="14.4" x14ac:dyDescent="0.3"/>
  <cols>
    <col min="1" max="1" width="16.33203125" bestFit="1" customWidth="1"/>
    <col min="2" max="2" width="34.6640625" bestFit="1" customWidth="1"/>
    <col min="3" max="3" width="33.109375" bestFit="1" customWidth="1"/>
    <col min="4" max="4" width="34" bestFit="1" customWidth="1"/>
    <col min="5" max="5" width="12.44140625" bestFit="1" customWidth="1"/>
    <col min="6" max="6" width="26.6640625" bestFit="1" customWidth="1"/>
    <col min="7" max="7" width="14.33203125" style="18" bestFit="1" customWidth="1"/>
    <col min="8" max="8" width="12.33203125" style="18" bestFit="1" customWidth="1"/>
    <col min="9" max="9" width="11" style="18" bestFit="1" customWidth="1"/>
    <col min="10" max="10" width="24.109375" style="18" bestFit="1" customWidth="1"/>
    <col min="11" max="11" width="14.33203125" style="18" bestFit="1" customWidth="1"/>
    <col min="12" max="12" width="14.109375" style="24" bestFit="1" customWidth="1"/>
    <col min="13" max="13" width="16.5546875" style="24" bestFit="1" customWidth="1"/>
    <col min="14" max="14" width="15.109375" style="24" bestFit="1" customWidth="1"/>
    <col min="15" max="15" width="14.44140625" customWidth="1"/>
    <col min="16" max="16" width="20.109375" bestFit="1" customWidth="1"/>
    <col min="17" max="17" width="11.88671875" customWidth="1"/>
    <col min="18" max="18" width="14.33203125" bestFit="1" customWidth="1"/>
    <col min="19" max="19" width="14.109375" bestFit="1" customWidth="1"/>
    <col min="20" max="20" width="14" customWidth="1"/>
    <col min="21" max="21" width="11.5546875" bestFit="1" customWidth="1"/>
    <col min="22" max="22" width="13" bestFit="1" customWidth="1"/>
    <col min="23" max="23" width="21.33203125" bestFit="1" customWidth="1"/>
    <col min="24" max="25" width="9.44140625" bestFit="1" customWidth="1"/>
    <col min="26" max="26" width="17.33203125" bestFit="1" customWidth="1"/>
    <col min="27" max="27" width="41" customWidth="1"/>
    <col min="28" max="29" width="24.109375" style="34" bestFit="1" customWidth="1"/>
    <col min="30" max="30" width="27.88671875" style="34" bestFit="1" customWidth="1"/>
  </cols>
  <sheetData>
    <row r="1" spans="1:30" s="4" customFormat="1" ht="28.5" customHeight="1" x14ac:dyDescent="0.3">
      <c r="G1" s="39" t="s">
        <v>979</v>
      </c>
      <c r="H1" s="39"/>
      <c r="I1" s="39"/>
      <c r="J1" s="39"/>
      <c r="K1" s="39"/>
      <c r="L1" s="40" t="s">
        <v>2</v>
      </c>
      <c r="M1" s="40"/>
      <c r="N1" s="40"/>
      <c r="AB1" s="41" t="s">
        <v>784</v>
      </c>
      <c r="AC1" s="41"/>
      <c r="AD1" s="41"/>
    </row>
    <row r="2" spans="1:30" s="4" customFormat="1" ht="58.2" thickBot="1" x14ac:dyDescent="0.35">
      <c r="A2" s="5" t="s">
        <v>0</v>
      </c>
      <c r="B2" s="6" t="s">
        <v>785</v>
      </c>
      <c r="C2" s="6" t="s">
        <v>8</v>
      </c>
      <c r="D2" s="6" t="s">
        <v>9</v>
      </c>
      <c r="E2" s="6" t="s">
        <v>1</v>
      </c>
      <c r="F2" s="6" t="s">
        <v>786</v>
      </c>
      <c r="G2" s="17" t="s">
        <v>29</v>
      </c>
      <c r="H2" s="17" t="s">
        <v>119</v>
      </c>
      <c r="I2" s="17" t="s">
        <v>30</v>
      </c>
      <c r="J2" s="17" t="s">
        <v>36</v>
      </c>
      <c r="K2" s="17" t="s">
        <v>364</v>
      </c>
      <c r="L2" s="22" t="s">
        <v>32</v>
      </c>
      <c r="M2" s="22" t="s">
        <v>33</v>
      </c>
      <c r="N2" s="23" t="s">
        <v>34</v>
      </c>
      <c r="O2" s="5" t="s">
        <v>3</v>
      </c>
      <c r="P2" s="6" t="s">
        <v>120</v>
      </c>
      <c r="Q2" s="5" t="s">
        <v>23</v>
      </c>
      <c r="R2" s="6" t="s">
        <v>121</v>
      </c>
      <c r="S2" s="5" t="s">
        <v>787</v>
      </c>
      <c r="T2" s="5" t="s">
        <v>788</v>
      </c>
      <c r="U2" s="6" t="s">
        <v>789</v>
      </c>
      <c r="V2" s="5" t="s">
        <v>7</v>
      </c>
      <c r="W2" s="6" t="s">
        <v>790</v>
      </c>
      <c r="X2" s="5" t="s">
        <v>4</v>
      </c>
      <c r="Y2" s="5" t="s">
        <v>5</v>
      </c>
      <c r="Z2" s="5" t="s">
        <v>6</v>
      </c>
      <c r="AA2" s="6" t="s">
        <v>791</v>
      </c>
      <c r="AB2" s="30" t="s">
        <v>616</v>
      </c>
      <c r="AC2" s="30" t="s">
        <v>615</v>
      </c>
      <c r="AD2" s="30" t="s">
        <v>617</v>
      </c>
    </row>
    <row r="3" spans="1:30" ht="100.8" x14ac:dyDescent="0.3">
      <c r="A3" t="s">
        <v>436</v>
      </c>
      <c r="B3" s="1" t="s">
        <v>367</v>
      </c>
      <c r="C3" t="s">
        <v>13</v>
      </c>
      <c r="D3" t="s">
        <v>1023</v>
      </c>
      <c r="E3" t="s">
        <v>14</v>
      </c>
      <c r="F3" s="1" t="s">
        <v>371</v>
      </c>
      <c r="G3" s="20" t="s">
        <v>31</v>
      </c>
      <c r="H3" s="20" t="s">
        <v>26</v>
      </c>
      <c r="I3" s="20" t="s">
        <v>26</v>
      </c>
      <c r="J3" s="20" t="s">
        <v>31</v>
      </c>
      <c r="K3" s="20" t="s">
        <v>26</v>
      </c>
      <c r="L3" s="25" t="s">
        <v>25</v>
      </c>
      <c r="M3" s="25" t="s">
        <v>26</v>
      </c>
      <c r="N3" s="25" t="s">
        <v>35</v>
      </c>
      <c r="O3" s="1" t="s">
        <v>795</v>
      </c>
      <c r="P3" s="1" t="s">
        <v>406</v>
      </c>
      <c r="Q3" s="1" t="s">
        <v>37</v>
      </c>
      <c r="R3" s="7">
        <v>2</v>
      </c>
      <c r="S3" s="3" t="s">
        <v>24</v>
      </c>
      <c r="T3" s="2" t="s">
        <v>15</v>
      </c>
      <c r="U3" t="s">
        <v>16</v>
      </c>
      <c r="V3" t="s">
        <v>17</v>
      </c>
      <c r="W3" s="3" t="s">
        <v>38</v>
      </c>
      <c r="X3" t="s">
        <v>45</v>
      </c>
      <c r="Y3" t="s">
        <v>45</v>
      </c>
      <c r="Z3" s="1" t="s">
        <v>1304</v>
      </c>
      <c r="AA3" s="1" t="s">
        <v>618</v>
      </c>
      <c r="AB3" s="31">
        <f>(18.3+14.7+11+11.7+17.6+19.1+25.7+11)/8</f>
        <v>16.137500000000003</v>
      </c>
      <c r="AC3" s="31">
        <f>(22+17.6+13.2+14.1+21.1+22.9+30.8+13.2)/8</f>
        <v>19.362500000000001</v>
      </c>
      <c r="AD3" s="31">
        <f>(29.4+23.5+17.6+18.8+28.2+30.5+41.1+17.6)/8</f>
        <v>25.837499999999999</v>
      </c>
    </row>
    <row r="4" spans="1:30" ht="100.8" x14ac:dyDescent="0.3">
      <c r="A4" t="s">
        <v>436</v>
      </c>
      <c r="B4" t="s">
        <v>368</v>
      </c>
      <c r="C4" t="s">
        <v>118</v>
      </c>
      <c r="D4" t="s">
        <v>1024</v>
      </c>
      <c r="E4" t="s">
        <v>44</v>
      </c>
      <c r="F4" s="1" t="s">
        <v>371</v>
      </c>
      <c r="G4" s="20" t="s">
        <v>31</v>
      </c>
      <c r="H4" s="20" t="s">
        <v>26</v>
      </c>
      <c r="I4" s="20" t="s">
        <v>26</v>
      </c>
      <c r="J4" s="20" t="s">
        <v>26</v>
      </c>
      <c r="K4" s="20" t="s">
        <v>26</v>
      </c>
      <c r="L4" s="25" t="s">
        <v>25</v>
      </c>
      <c r="M4" s="25" t="s">
        <v>26</v>
      </c>
      <c r="N4" s="25" t="s">
        <v>35</v>
      </c>
      <c r="O4" s="1" t="s">
        <v>1315</v>
      </c>
      <c r="P4" s="1" t="s">
        <v>611</v>
      </c>
      <c r="Q4" s="1" t="s">
        <v>619</v>
      </c>
      <c r="R4" s="7">
        <v>2</v>
      </c>
      <c r="S4" s="3" t="s">
        <v>593</v>
      </c>
      <c r="T4" s="3" t="s">
        <v>620</v>
      </c>
      <c r="U4" s="1" t="s">
        <v>385</v>
      </c>
      <c r="V4" t="s">
        <v>433</v>
      </c>
      <c r="W4" s="3" t="s">
        <v>38</v>
      </c>
      <c r="X4" t="s">
        <v>45</v>
      </c>
      <c r="Y4" t="s">
        <v>45</v>
      </c>
      <c r="Z4" s="1" t="s">
        <v>1304</v>
      </c>
      <c r="AA4" s="1" t="s">
        <v>621</v>
      </c>
      <c r="AB4" s="31">
        <f>(23.4+18.7+14+14.9+22.4+24.3+32.7+14)/8</f>
        <v>20.55</v>
      </c>
      <c r="AC4" s="31">
        <f>(33.4+26.7+20+21.4+32+34.7+46.7+20)/8</f>
        <v>29.362499999999997</v>
      </c>
      <c r="AD4" s="31">
        <f>(40+32+24+25.6+38.4+41.6+56+24)/8</f>
        <v>35.200000000000003</v>
      </c>
    </row>
    <row r="5" spans="1:30" ht="100.8" x14ac:dyDescent="0.3">
      <c r="A5" t="s">
        <v>436</v>
      </c>
      <c r="B5" t="s">
        <v>368</v>
      </c>
      <c r="C5" t="s">
        <v>885</v>
      </c>
      <c r="D5" t="s">
        <v>1025</v>
      </c>
      <c r="E5" t="s">
        <v>44</v>
      </c>
      <c r="F5" s="1" t="s">
        <v>371</v>
      </c>
      <c r="G5" s="20" t="s">
        <v>25</v>
      </c>
      <c r="H5" s="20" t="s">
        <v>26</v>
      </c>
      <c r="I5" s="20" t="s">
        <v>26</v>
      </c>
      <c r="J5" s="20" t="s">
        <v>31</v>
      </c>
      <c r="K5" s="20" t="s">
        <v>31</v>
      </c>
      <c r="L5" s="25" t="s">
        <v>25</v>
      </c>
      <c r="M5" s="25" t="s">
        <v>26</v>
      </c>
      <c r="N5" s="25" t="s">
        <v>35</v>
      </c>
      <c r="O5" s="1" t="s">
        <v>795</v>
      </c>
      <c r="P5" s="1" t="s">
        <v>391</v>
      </c>
      <c r="Q5" s="1" t="s">
        <v>886</v>
      </c>
      <c r="R5" s="7">
        <v>2</v>
      </c>
      <c r="S5" s="3" t="s">
        <v>336</v>
      </c>
      <c r="T5" s="3" t="s">
        <v>556</v>
      </c>
      <c r="U5" s="1" t="s">
        <v>385</v>
      </c>
      <c r="V5" t="s">
        <v>433</v>
      </c>
      <c r="W5" s="3" t="s">
        <v>38</v>
      </c>
      <c r="X5" t="s">
        <v>45</v>
      </c>
      <c r="Y5" t="s">
        <v>45</v>
      </c>
      <c r="Z5" s="1" t="s">
        <v>1304</v>
      </c>
      <c r="AA5" s="1" t="s">
        <v>887</v>
      </c>
      <c r="AB5" s="31" t="s">
        <v>45</v>
      </c>
      <c r="AC5" s="31" t="s">
        <v>45</v>
      </c>
      <c r="AD5" s="31" t="s">
        <v>45</v>
      </c>
    </row>
    <row r="6" spans="1:30" ht="115.2" x14ac:dyDescent="0.3">
      <c r="A6" t="s">
        <v>436</v>
      </c>
      <c r="B6" t="s">
        <v>368</v>
      </c>
      <c r="C6" t="s">
        <v>91</v>
      </c>
      <c r="D6" t="s">
        <v>1022</v>
      </c>
      <c r="E6" t="s">
        <v>44</v>
      </c>
      <c r="F6" s="1" t="s">
        <v>371</v>
      </c>
      <c r="G6" s="20" t="s">
        <v>25</v>
      </c>
      <c r="H6" s="20" t="s">
        <v>26</v>
      </c>
      <c r="I6" s="20" t="s">
        <v>26</v>
      </c>
      <c r="J6" s="20" t="s">
        <v>31</v>
      </c>
      <c r="K6" s="20" t="s">
        <v>31</v>
      </c>
      <c r="L6" s="25" t="s">
        <v>25</v>
      </c>
      <c r="M6" s="25" t="s">
        <v>26</v>
      </c>
      <c r="N6" s="25" t="s">
        <v>35</v>
      </c>
      <c r="O6" s="1" t="s">
        <v>795</v>
      </c>
      <c r="P6" s="1" t="s">
        <v>406</v>
      </c>
      <c r="Q6" s="1" t="s">
        <v>622</v>
      </c>
      <c r="R6" s="7">
        <v>2</v>
      </c>
      <c r="S6" s="3" t="s">
        <v>24</v>
      </c>
      <c r="T6" s="3" t="s">
        <v>578</v>
      </c>
      <c r="U6" s="1" t="s">
        <v>385</v>
      </c>
      <c r="V6" t="s">
        <v>433</v>
      </c>
      <c r="W6" s="3" t="s">
        <v>38</v>
      </c>
      <c r="X6" t="s">
        <v>45</v>
      </c>
      <c r="Y6" t="s">
        <v>45</v>
      </c>
      <c r="Z6" s="1" t="s">
        <v>1304</v>
      </c>
      <c r="AA6" s="1" t="s">
        <v>758</v>
      </c>
      <c r="AB6" s="31">
        <f>(18.3+14.7+11+11.7+17.6+19.1+25.7+11)/8</f>
        <v>16.137500000000003</v>
      </c>
      <c r="AC6" s="31">
        <f>(22+17.6+13.2+14.1+21.1+22.9+30.8+13.2)/8</f>
        <v>19.362500000000001</v>
      </c>
      <c r="AD6" s="31">
        <f>(29.4+23.5+17.6+18.8+28.2+30.5+41.1+17.6)/8</f>
        <v>25.837499999999999</v>
      </c>
    </row>
    <row r="7" spans="1:30" ht="115.2" x14ac:dyDescent="0.3">
      <c r="A7" t="s">
        <v>436</v>
      </c>
      <c r="B7" t="s">
        <v>627</v>
      </c>
      <c r="C7" t="s">
        <v>328</v>
      </c>
      <c r="D7" t="s">
        <v>1026</v>
      </c>
      <c r="E7" t="s">
        <v>44</v>
      </c>
      <c r="F7" s="1" t="s">
        <v>371</v>
      </c>
      <c r="G7" s="20" t="s">
        <v>26</v>
      </c>
      <c r="H7" s="20" t="s">
        <v>26</v>
      </c>
      <c r="I7" s="20" t="s">
        <v>26</v>
      </c>
      <c r="J7" s="20" t="s">
        <v>31</v>
      </c>
      <c r="K7" s="20" t="s">
        <v>26</v>
      </c>
      <c r="L7" s="25" t="s">
        <v>25</v>
      </c>
      <c r="M7" s="25" t="s">
        <v>26</v>
      </c>
      <c r="N7" s="25" t="s">
        <v>25</v>
      </c>
      <c r="O7" s="1" t="s">
        <v>1338</v>
      </c>
      <c r="P7" s="1" t="s">
        <v>391</v>
      </c>
      <c r="Q7" s="1" t="s">
        <v>625</v>
      </c>
      <c r="R7" s="12" t="s">
        <v>626</v>
      </c>
      <c r="S7" s="3" t="s">
        <v>624</v>
      </c>
      <c r="T7" s="3" t="s">
        <v>578</v>
      </c>
      <c r="U7" s="1" t="s">
        <v>385</v>
      </c>
      <c r="V7" t="s">
        <v>40</v>
      </c>
      <c r="W7" s="3" t="s">
        <v>38</v>
      </c>
      <c r="X7" t="s">
        <v>45</v>
      </c>
      <c r="Y7" t="s">
        <v>45</v>
      </c>
      <c r="Z7" s="1" t="s">
        <v>1305</v>
      </c>
      <c r="AA7" s="1" t="s">
        <v>623</v>
      </c>
      <c r="AB7" s="31">
        <f>(18+14.4+10.8+11.5+17.3+18.7+25.2+10.8)/8</f>
        <v>15.8375</v>
      </c>
      <c r="AC7" s="31">
        <f>(21+16.8+12.6+13.5+20.2+21.9+29.4+12.6)/8</f>
        <v>18.5</v>
      </c>
      <c r="AD7" s="33" t="s">
        <v>45</v>
      </c>
    </row>
    <row r="8" spans="1:30" ht="100.8" x14ac:dyDescent="0.3">
      <c r="A8" t="s">
        <v>436</v>
      </c>
      <c r="B8" t="s">
        <v>367</v>
      </c>
      <c r="C8" t="s">
        <v>292</v>
      </c>
      <c r="D8" t="s">
        <v>293</v>
      </c>
      <c r="E8" t="s">
        <v>14</v>
      </c>
      <c r="F8" s="1" t="s">
        <v>371</v>
      </c>
      <c r="G8" s="20" t="s">
        <v>25</v>
      </c>
      <c r="H8" s="19" t="s">
        <v>26</v>
      </c>
      <c r="I8" s="20" t="s">
        <v>26</v>
      </c>
      <c r="J8" s="20" t="s">
        <v>31</v>
      </c>
      <c r="K8" s="20" t="s">
        <v>31</v>
      </c>
      <c r="L8" s="25" t="s">
        <v>35</v>
      </c>
      <c r="M8" s="25" t="s">
        <v>26</v>
      </c>
      <c r="N8" s="25" t="s">
        <v>25</v>
      </c>
      <c r="O8" s="1" t="s">
        <v>397</v>
      </c>
      <c r="P8" s="1" t="s">
        <v>391</v>
      </c>
      <c r="Q8" s="1" t="s">
        <v>395</v>
      </c>
      <c r="R8" s="7">
        <v>1</v>
      </c>
      <c r="S8" s="3" t="s">
        <v>393</v>
      </c>
      <c r="T8" s="3" t="s">
        <v>336</v>
      </c>
      <c r="U8" t="s">
        <v>338</v>
      </c>
      <c r="V8" t="s">
        <v>196</v>
      </c>
      <c r="W8" s="3" t="s">
        <v>38</v>
      </c>
      <c r="X8" t="s">
        <v>45</v>
      </c>
      <c r="Y8" t="s">
        <v>45</v>
      </c>
      <c r="Z8" s="1" t="s">
        <v>1304</v>
      </c>
      <c r="AA8" s="1" t="s">
        <v>396</v>
      </c>
      <c r="AB8" s="31">
        <f>(50+40+30+32+48+52+70.1+30)/8</f>
        <v>44.012500000000003</v>
      </c>
      <c r="AC8" s="31">
        <f>(66.7+53.4+40+42.7+64.1+69.4+93.4+40)/8</f>
        <v>58.712499999999991</v>
      </c>
      <c r="AD8" s="31">
        <f>(83.4+66.7+50+53.4+80.1+86.7+116.8+50)/8</f>
        <v>73.387500000000003</v>
      </c>
    </row>
    <row r="9" spans="1:30" ht="100.8" x14ac:dyDescent="0.3">
      <c r="A9" t="s">
        <v>436</v>
      </c>
      <c r="B9" t="s">
        <v>367</v>
      </c>
      <c r="C9" t="s">
        <v>604</v>
      </c>
      <c r="D9" t="s">
        <v>1027</v>
      </c>
      <c r="E9" t="s">
        <v>44</v>
      </c>
      <c r="F9" s="1" t="s">
        <v>371</v>
      </c>
      <c r="G9" s="20" t="s">
        <v>25</v>
      </c>
      <c r="H9" s="20" t="s">
        <v>26</v>
      </c>
      <c r="I9" s="20" t="s">
        <v>25</v>
      </c>
      <c r="J9" s="20" t="s">
        <v>31</v>
      </c>
      <c r="K9" s="20" t="s">
        <v>31</v>
      </c>
      <c r="L9" s="25" t="s">
        <v>35</v>
      </c>
      <c r="M9" s="26" t="s">
        <v>31</v>
      </c>
      <c r="N9" s="25" t="s">
        <v>26</v>
      </c>
      <c r="O9" s="8" t="s">
        <v>1316</v>
      </c>
      <c r="P9" t="s">
        <v>391</v>
      </c>
      <c r="Q9" s="1" t="s">
        <v>605</v>
      </c>
      <c r="R9" s="7">
        <v>2</v>
      </c>
      <c r="S9" s="3" t="s">
        <v>606</v>
      </c>
      <c r="T9" s="3" t="s">
        <v>419</v>
      </c>
      <c r="U9" t="s">
        <v>338</v>
      </c>
      <c r="V9" t="s">
        <v>409</v>
      </c>
      <c r="W9" s="3" t="s">
        <v>38</v>
      </c>
      <c r="X9" t="s">
        <v>45</v>
      </c>
      <c r="Y9" t="s">
        <v>45</v>
      </c>
      <c r="Z9" s="1" t="s">
        <v>1304</v>
      </c>
      <c r="AA9" s="1" t="s">
        <v>607</v>
      </c>
      <c r="AB9" s="31">
        <f>(36+28.8+21.6+23.1+34.6+37.5+50.4+21.6)/8</f>
        <v>31.7</v>
      </c>
      <c r="AC9" s="31">
        <f>(45+36+27+28.8+43.2+46.8+63.1+27)/8</f>
        <v>39.612500000000004</v>
      </c>
      <c r="AD9" s="31">
        <f>(54+43.2+32.4+34.6+51.9+56.2+75.7+32.4)/8</f>
        <v>47.55</v>
      </c>
    </row>
    <row r="10" spans="1:30" ht="115.2" x14ac:dyDescent="0.3">
      <c r="A10" t="s">
        <v>436</v>
      </c>
      <c r="B10" t="s">
        <v>368</v>
      </c>
      <c r="C10" t="s">
        <v>323</v>
      </c>
      <c r="D10" t="s">
        <v>1028</v>
      </c>
      <c r="E10" t="s">
        <v>44</v>
      </c>
      <c r="F10" s="1" t="s">
        <v>371</v>
      </c>
      <c r="G10" s="20" t="s">
        <v>31</v>
      </c>
      <c r="H10" s="20" t="s">
        <v>26</v>
      </c>
      <c r="I10" s="20" t="s">
        <v>26</v>
      </c>
      <c r="J10" s="20" t="s">
        <v>31</v>
      </c>
      <c r="K10" s="20" t="s">
        <v>31</v>
      </c>
      <c r="L10" s="25" t="s">
        <v>35</v>
      </c>
      <c r="M10" s="25" t="s">
        <v>26</v>
      </c>
      <c r="N10" s="25" t="s">
        <v>25</v>
      </c>
      <c r="O10" s="1" t="s">
        <v>630</v>
      </c>
      <c r="P10" s="1" t="s">
        <v>391</v>
      </c>
      <c r="Q10" s="1" t="s">
        <v>628</v>
      </c>
      <c r="R10" s="7">
        <v>2</v>
      </c>
      <c r="S10" s="3" t="s">
        <v>556</v>
      </c>
      <c r="T10" s="3" t="s">
        <v>578</v>
      </c>
      <c r="U10" s="1" t="s">
        <v>338</v>
      </c>
      <c r="V10" t="s">
        <v>409</v>
      </c>
      <c r="W10" s="3" t="s">
        <v>38</v>
      </c>
      <c r="X10" t="s">
        <v>45</v>
      </c>
      <c r="Y10" t="s">
        <v>45</v>
      </c>
      <c r="Z10" s="1" t="s">
        <v>1304</v>
      </c>
      <c r="AA10" s="1" t="s">
        <v>629</v>
      </c>
      <c r="AB10" s="31">
        <f>(18.3+14.7+11+11.7+17.6+19.1+25.7+11)/8</f>
        <v>16.137500000000003</v>
      </c>
      <c r="AC10" s="31">
        <f>(22+17.6+13.2+14.1+21.1+22.9+30.8+13.2)/8</f>
        <v>19.362500000000001</v>
      </c>
      <c r="AD10" s="31">
        <f>(29.4+23.5+17.6+18.8+28.2+30.5+41.1+17.6)/8</f>
        <v>25.837499999999999</v>
      </c>
    </row>
    <row r="11" spans="1:30" ht="72" x14ac:dyDescent="0.3">
      <c r="A11" t="s">
        <v>436</v>
      </c>
      <c r="B11" t="s">
        <v>368</v>
      </c>
      <c r="C11" t="s">
        <v>92</v>
      </c>
      <c r="D11" t="s">
        <v>317</v>
      </c>
      <c r="E11" t="s">
        <v>44</v>
      </c>
      <c r="F11" s="1" t="s">
        <v>371</v>
      </c>
      <c r="G11" s="20" t="s">
        <v>25</v>
      </c>
      <c r="H11" s="20" t="s">
        <v>26</v>
      </c>
      <c r="I11" s="20" t="s">
        <v>26</v>
      </c>
      <c r="J11" s="20" t="s">
        <v>31</v>
      </c>
      <c r="K11" s="20" t="s">
        <v>31</v>
      </c>
      <c r="L11" s="25" t="s">
        <v>35</v>
      </c>
      <c r="M11" s="25" t="s">
        <v>35</v>
      </c>
      <c r="N11" s="25" t="s">
        <v>25</v>
      </c>
      <c r="O11" s="1" t="s">
        <v>1317</v>
      </c>
      <c r="P11" s="1" t="s">
        <v>406</v>
      </c>
      <c r="Q11" s="1" t="s">
        <v>631</v>
      </c>
      <c r="R11" s="12" t="s">
        <v>553</v>
      </c>
      <c r="S11" s="3" t="s">
        <v>336</v>
      </c>
      <c r="T11" s="3" t="s">
        <v>24</v>
      </c>
      <c r="U11" s="1" t="s">
        <v>338</v>
      </c>
      <c r="V11" t="s">
        <v>196</v>
      </c>
      <c r="W11" s="3" t="s">
        <v>38</v>
      </c>
      <c r="X11" t="s">
        <v>45</v>
      </c>
      <c r="Y11" t="s">
        <v>45</v>
      </c>
      <c r="Z11" s="1" t="s">
        <v>1305</v>
      </c>
      <c r="AA11" s="1" t="s">
        <v>632</v>
      </c>
      <c r="AB11" s="31">
        <f>(36+28.8+21.6+23.1+34.6+37.5+50.4+21.6)/8</f>
        <v>31.7</v>
      </c>
      <c r="AC11" s="31">
        <f>(45+36+27+28.8+43.2+46.8+63.1+27)/8</f>
        <v>39.612500000000004</v>
      </c>
      <c r="AD11" s="31">
        <f>(54+43.2+32.4+34.6+51.9+56.2+75.7+32.4)/8</f>
        <v>47.55</v>
      </c>
    </row>
    <row r="12" spans="1:30" ht="57.6" x14ac:dyDescent="0.3">
      <c r="A12" t="s">
        <v>436</v>
      </c>
      <c r="B12" t="s">
        <v>367</v>
      </c>
      <c r="C12" t="s">
        <v>291</v>
      </c>
      <c r="D12" t="s">
        <v>28</v>
      </c>
      <c r="E12" t="s">
        <v>44</v>
      </c>
      <c r="F12" s="1" t="s">
        <v>371</v>
      </c>
      <c r="G12" s="20" t="s">
        <v>25</v>
      </c>
      <c r="H12" s="20" t="s">
        <v>26</v>
      </c>
      <c r="I12" s="20" t="s">
        <v>26</v>
      </c>
      <c r="J12" s="20" t="s">
        <v>31</v>
      </c>
      <c r="K12" s="20" t="s">
        <v>26</v>
      </c>
      <c r="L12" s="25" t="s">
        <v>35</v>
      </c>
      <c r="M12" s="25" t="s">
        <v>26</v>
      </c>
      <c r="N12" s="25" t="s">
        <v>25</v>
      </c>
      <c r="O12" s="1" t="s">
        <v>634</v>
      </c>
      <c r="P12" s="1" t="s">
        <v>406</v>
      </c>
      <c r="Q12" s="1" t="s">
        <v>636</v>
      </c>
      <c r="R12" s="7">
        <v>1</v>
      </c>
      <c r="S12" s="8" t="s">
        <v>635</v>
      </c>
      <c r="T12" s="8" t="s">
        <v>24</v>
      </c>
      <c r="U12" s="1" t="s">
        <v>637</v>
      </c>
      <c r="V12" s="1" t="s">
        <v>638</v>
      </c>
      <c r="W12" s="3" t="s">
        <v>38</v>
      </c>
      <c r="X12" t="s">
        <v>45</v>
      </c>
      <c r="Y12" t="s">
        <v>45</v>
      </c>
      <c r="Z12" s="1" t="s">
        <v>1305</v>
      </c>
      <c r="AA12" s="1" t="s">
        <v>633</v>
      </c>
      <c r="AB12" s="31">
        <f>(36+28.8+21.6+23.1+34.6+37.5+50.4+21.6)/8</f>
        <v>31.7</v>
      </c>
      <c r="AC12" s="31">
        <f>(45+36+27+28.8+43.2+46.8+63.1+27)/8</f>
        <v>39.612500000000004</v>
      </c>
      <c r="AD12" s="31">
        <f>(54+43.2+32.4+34.6+51.9+56.2+75.7+32.4)/8</f>
        <v>47.55</v>
      </c>
    </row>
    <row r="13" spans="1:30" ht="57.6" x14ac:dyDescent="0.3">
      <c r="A13" t="s">
        <v>436</v>
      </c>
      <c r="B13" t="s">
        <v>368</v>
      </c>
      <c r="C13" t="s">
        <v>93</v>
      </c>
      <c r="D13" t="s">
        <v>318</v>
      </c>
      <c r="E13" t="s">
        <v>44</v>
      </c>
      <c r="F13" s="1" t="s">
        <v>371</v>
      </c>
      <c r="G13" s="20" t="s">
        <v>31</v>
      </c>
      <c r="H13" s="20" t="s">
        <v>26</v>
      </c>
      <c r="I13" s="20" t="s">
        <v>26</v>
      </c>
      <c r="J13" s="20" t="s">
        <v>31</v>
      </c>
      <c r="K13" s="20" t="s">
        <v>26</v>
      </c>
      <c r="L13" s="25" t="s">
        <v>35</v>
      </c>
      <c r="M13" s="25" t="s">
        <v>26</v>
      </c>
      <c r="N13" s="25" t="s">
        <v>25</v>
      </c>
      <c r="O13" s="1" t="s">
        <v>1318</v>
      </c>
      <c r="P13" s="1" t="s">
        <v>406</v>
      </c>
      <c r="Q13" s="1" t="s">
        <v>639</v>
      </c>
      <c r="R13" s="7">
        <v>1</v>
      </c>
      <c r="S13" s="3" t="s">
        <v>399</v>
      </c>
      <c r="T13" s="3" t="s">
        <v>640</v>
      </c>
      <c r="U13" s="1" t="s">
        <v>16</v>
      </c>
      <c r="V13" t="s">
        <v>196</v>
      </c>
      <c r="W13" s="3" t="s">
        <v>38</v>
      </c>
      <c r="X13" t="s">
        <v>45</v>
      </c>
      <c r="Y13" t="s">
        <v>45</v>
      </c>
      <c r="Z13" s="1" t="s">
        <v>1305</v>
      </c>
      <c r="AA13" s="1" t="s">
        <v>759</v>
      </c>
      <c r="AB13" s="31">
        <f>(24+19.2+14.4+15.4+23.1+25+33.6+14.4)/8</f>
        <v>21.137499999999999</v>
      </c>
      <c r="AC13" s="31">
        <f>(32+25.6+19.2+20.5+30.7+33.3+44.8+19.2)/8</f>
        <v>28.162500000000001</v>
      </c>
      <c r="AD13" s="31">
        <f>(40+32+24+25.6+38.4+41.6+56+24)/8</f>
        <v>35.200000000000003</v>
      </c>
    </row>
    <row r="14" spans="1:30" ht="86.4" x14ac:dyDescent="0.3">
      <c r="A14" t="s">
        <v>436</v>
      </c>
      <c r="B14" t="s">
        <v>367</v>
      </c>
      <c r="C14" t="s">
        <v>94</v>
      </c>
      <c r="D14" t="s">
        <v>319</v>
      </c>
      <c r="E14" t="s">
        <v>44</v>
      </c>
      <c r="F14" s="1" t="s">
        <v>371</v>
      </c>
      <c r="G14" s="20" t="s">
        <v>31</v>
      </c>
      <c r="H14" s="20" t="s">
        <v>26</v>
      </c>
      <c r="I14" s="20" t="s">
        <v>26</v>
      </c>
      <c r="J14" s="20" t="s">
        <v>25</v>
      </c>
      <c r="K14" s="20" t="s">
        <v>26</v>
      </c>
      <c r="L14" s="25" t="s">
        <v>35</v>
      </c>
      <c r="M14" s="25" t="s">
        <v>26</v>
      </c>
      <c r="N14" s="25" t="s">
        <v>35</v>
      </c>
      <c r="O14" s="1" t="s">
        <v>1316</v>
      </c>
      <c r="P14" s="1" t="s">
        <v>391</v>
      </c>
      <c r="Q14" s="1" t="s">
        <v>641</v>
      </c>
      <c r="R14" s="7">
        <v>2</v>
      </c>
      <c r="S14" s="3" t="s">
        <v>336</v>
      </c>
      <c r="T14" s="3" t="s">
        <v>593</v>
      </c>
      <c r="U14" s="1" t="s">
        <v>16</v>
      </c>
      <c r="V14" t="s">
        <v>17</v>
      </c>
      <c r="W14" s="3" t="s">
        <v>38</v>
      </c>
      <c r="X14" t="s">
        <v>45</v>
      </c>
      <c r="Y14" t="s">
        <v>45</v>
      </c>
      <c r="Z14" s="1" t="s">
        <v>1305</v>
      </c>
      <c r="AA14" s="1" t="s">
        <v>643</v>
      </c>
      <c r="AB14" s="31">
        <f>(36+28.8+21.6+23.1+34.6+37.5+50.4+21.6)/8</f>
        <v>31.7</v>
      </c>
      <c r="AC14" s="31">
        <f>(45+36+27+28.8+43.2+46.8+63.1+27)/8</f>
        <v>39.612500000000004</v>
      </c>
      <c r="AD14" s="31">
        <f>(54+43.2+32.4+34.6+51.9+56.2+75.7+32.4)/8</f>
        <v>47.55</v>
      </c>
    </row>
    <row r="15" spans="1:30" ht="57.6" x14ac:dyDescent="0.3">
      <c r="A15" t="s">
        <v>436</v>
      </c>
      <c r="B15" t="s">
        <v>374</v>
      </c>
      <c r="C15" t="s">
        <v>339</v>
      </c>
      <c r="D15" t="s">
        <v>1029</v>
      </c>
      <c r="E15" t="s">
        <v>44</v>
      </c>
      <c r="F15" s="1" t="s">
        <v>371</v>
      </c>
      <c r="G15" s="20" t="s">
        <v>25</v>
      </c>
      <c r="H15" s="20" t="s">
        <v>31</v>
      </c>
      <c r="I15" s="20" t="s">
        <v>31</v>
      </c>
      <c r="J15" s="20" t="s">
        <v>25</v>
      </c>
      <c r="K15" s="20" t="s">
        <v>31</v>
      </c>
      <c r="L15" s="25" t="s">
        <v>35</v>
      </c>
      <c r="M15" s="25" t="s">
        <v>31</v>
      </c>
      <c r="N15" s="25" t="s">
        <v>35</v>
      </c>
      <c r="O15" s="1" t="s">
        <v>1316</v>
      </c>
      <c r="P15" s="1" t="s">
        <v>611</v>
      </c>
      <c r="Q15" s="1" t="s">
        <v>573</v>
      </c>
      <c r="R15" s="7">
        <v>2</v>
      </c>
      <c r="S15" s="3" t="s">
        <v>608</v>
      </c>
      <c r="T15" s="3" t="s">
        <v>24</v>
      </c>
      <c r="U15" t="s">
        <v>43</v>
      </c>
      <c r="V15" s="1" t="s">
        <v>609</v>
      </c>
      <c r="W15" s="3" t="s">
        <v>38</v>
      </c>
      <c r="X15" t="s">
        <v>45</v>
      </c>
      <c r="Y15" t="s">
        <v>45</v>
      </c>
      <c r="Z15" s="1" t="s">
        <v>1305</v>
      </c>
      <c r="AA15" s="1" t="s">
        <v>610</v>
      </c>
      <c r="AB15" s="31">
        <f>(36+28.8+21.6+23.1+34.6+37.5+50.4+21.6)/8</f>
        <v>31.7</v>
      </c>
      <c r="AC15" s="31">
        <f>(45+36+27+28.8+43.2+46.8+63.1+27)/8</f>
        <v>39.612500000000004</v>
      </c>
      <c r="AD15" s="31">
        <f>(54+43.2+32.4+34.6+51.9+56.2+75.7+32.4)/8</f>
        <v>47.55</v>
      </c>
    </row>
    <row r="16" spans="1:30" ht="86.4" x14ac:dyDescent="0.3">
      <c r="A16" t="s">
        <v>436</v>
      </c>
      <c r="B16" t="s">
        <v>374</v>
      </c>
      <c r="C16" t="s">
        <v>95</v>
      </c>
      <c r="D16" t="s">
        <v>1030</v>
      </c>
      <c r="E16" t="s">
        <v>44</v>
      </c>
      <c r="F16" s="1" t="s">
        <v>371</v>
      </c>
      <c r="G16" s="20" t="s">
        <v>25</v>
      </c>
      <c r="H16" s="20" t="s">
        <v>26</v>
      </c>
      <c r="I16" s="20" t="s">
        <v>26</v>
      </c>
      <c r="J16" s="20" t="s">
        <v>25</v>
      </c>
      <c r="K16" s="20" t="s">
        <v>31</v>
      </c>
      <c r="L16" s="25" t="s">
        <v>35</v>
      </c>
      <c r="M16" s="25" t="s">
        <v>26</v>
      </c>
      <c r="N16" s="25" t="s">
        <v>35</v>
      </c>
      <c r="O16" s="1" t="s">
        <v>1316</v>
      </c>
      <c r="P16" s="1" t="s">
        <v>406</v>
      </c>
      <c r="Q16" s="1" t="s">
        <v>645</v>
      </c>
      <c r="R16" s="7">
        <v>1</v>
      </c>
      <c r="S16" s="3" t="s">
        <v>399</v>
      </c>
      <c r="T16" s="3" t="s">
        <v>389</v>
      </c>
      <c r="U16" s="1" t="s">
        <v>43</v>
      </c>
      <c r="V16" t="s">
        <v>196</v>
      </c>
      <c r="W16" s="3" t="s">
        <v>38</v>
      </c>
      <c r="X16" t="s">
        <v>45</v>
      </c>
      <c r="Y16" t="s">
        <v>45</v>
      </c>
      <c r="Z16" s="1" t="s">
        <v>1305</v>
      </c>
      <c r="AA16" s="1" t="s">
        <v>644</v>
      </c>
      <c r="AB16" s="31">
        <f>(40+32+24+25.6+38.4+41.6+56+24)/8</f>
        <v>35.200000000000003</v>
      </c>
      <c r="AC16" s="31">
        <f>(50+40+30+32+48+52+70.1+30)/8</f>
        <v>44.012500000000003</v>
      </c>
      <c r="AD16" s="31">
        <f>(60.1+48+36+38.4+57.7+62.5+84.1+36)/8</f>
        <v>52.849999999999994</v>
      </c>
    </row>
    <row r="17" spans="1:30" ht="72" x14ac:dyDescent="0.3">
      <c r="A17" t="s">
        <v>436</v>
      </c>
      <c r="B17" t="s">
        <v>367</v>
      </c>
      <c r="C17" t="s">
        <v>96</v>
      </c>
      <c r="D17" t="s">
        <v>1031</v>
      </c>
      <c r="E17" t="s">
        <v>44</v>
      </c>
      <c r="F17" s="1" t="s">
        <v>371</v>
      </c>
      <c r="G17" s="20" t="s">
        <v>31</v>
      </c>
      <c r="H17" s="20" t="s">
        <v>26</v>
      </c>
      <c r="I17" s="20" t="s">
        <v>26</v>
      </c>
      <c r="J17" s="20" t="s">
        <v>25</v>
      </c>
      <c r="K17" s="20" t="s">
        <v>31</v>
      </c>
      <c r="L17" s="25" t="s">
        <v>35</v>
      </c>
      <c r="M17" s="25" t="s">
        <v>35</v>
      </c>
      <c r="N17" s="25" t="s">
        <v>35</v>
      </c>
      <c r="O17" s="1" t="s">
        <v>1319</v>
      </c>
      <c r="P17" s="1" t="s">
        <v>406</v>
      </c>
      <c r="Q17" s="1" t="s">
        <v>646</v>
      </c>
      <c r="R17" s="7">
        <v>2</v>
      </c>
      <c r="S17" s="3" t="s">
        <v>24</v>
      </c>
      <c r="T17" s="3" t="s">
        <v>226</v>
      </c>
      <c r="U17" s="1" t="s">
        <v>338</v>
      </c>
      <c r="V17" t="s">
        <v>196</v>
      </c>
      <c r="W17" s="3" t="s">
        <v>38</v>
      </c>
      <c r="X17" t="s">
        <v>45</v>
      </c>
      <c r="Y17" t="s">
        <v>45</v>
      </c>
      <c r="Z17" s="1" t="s">
        <v>1305</v>
      </c>
      <c r="AA17" s="1" t="s">
        <v>647</v>
      </c>
      <c r="AB17" s="31">
        <f>(24+19.2+14.4+15.4+23.1+25+33.6+14.4)/8</f>
        <v>21.137499999999999</v>
      </c>
      <c r="AC17" s="31">
        <f>(32+25.6+19.2+20.5+30.7+33.3+44.8+19.2)/8</f>
        <v>28.162500000000001</v>
      </c>
      <c r="AD17" s="31">
        <f>(40+32+24+25.6+38.4+41.6+56+24)/8</f>
        <v>35.200000000000003</v>
      </c>
    </row>
    <row r="18" spans="1:30" ht="100.8" x14ac:dyDescent="0.3">
      <c r="A18" t="s">
        <v>436</v>
      </c>
      <c r="B18" t="s">
        <v>367</v>
      </c>
      <c r="C18" t="s">
        <v>97</v>
      </c>
      <c r="D18" t="s">
        <v>1032</v>
      </c>
      <c r="E18" t="s">
        <v>44</v>
      </c>
      <c r="F18" s="1" t="s">
        <v>371</v>
      </c>
      <c r="G18" s="20" t="s">
        <v>31</v>
      </c>
      <c r="H18" s="20" t="s">
        <v>26</v>
      </c>
      <c r="I18" s="20" t="s">
        <v>31</v>
      </c>
      <c r="J18" s="20" t="s">
        <v>31</v>
      </c>
      <c r="K18" s="20" t="s">
        <v>31</v>
      </c>
      <c r="L18" s="25" t="s">
        <v>25</v>
      </c>
      <c r="M18" s="25" t="s">
        <v>26</v>
      </c>
      <c r="N18" s="25" t="s">
        <v>35</v>
      </c>
      <c r="O18" s="1" t="s">
        <v>1327</v>
      </c>
      <c r="P18" s="1" t="s">
        <v>650</v>
      </c>
      <c r="Q18" s="1" t="s">
        <v>648</v>
      </c>
      <c r="R18" s="7">
        <v>1</v>
      </c>
      <c r="S18" s="8" t="s">
        <v>393</v>
      </c>
      <c r="T18" s="3" t="s">
        <v>556</v>
      </c>
      <c r="U18" s="1" t="s">
        <v>242</v>
      </c>
      <c r="V18" t="s">
        <v>651</v>
      </c>
      <c r="W18" s="3" t="s">
        <v>38</v>
      </c>
      <c r="X18" t="s">
        <v>45</v>
      </c>
      <c r="Y18" t="s">
        <v>45</v>
      </c>
      <c r="Z18" s="1" t="s">
        <v>1305</v>
      </c>
      <c r="AA18" s="1" t="s">
        <v>649</v>
      </c>
      <c r="AB18" s="31">
        <f>(40+32+24+25.6+38.4+41.6+56+24)/8</f>
        <v>35.200000000000003</v>
      </c>
      <c r="AC18" s="31">
        <f>(50+40+30+32+48+52+70.1+30)/8</f>
        <v>44.012500000000003</v>
      </c>
      <c r="AD18" s="31">
        <f>(60.1+48+36+38.4+57.7+62.5+84.1+36)/8</f>
        <v>52.849999999999994</v>
      </c>
    </row>
    <row r="19" spans="1:30" ht="86.4" x14ac:dyDescent="0.3">
      <c r="A19" t="s">
        <v>436</v>
      </c>
      <c r="B19" t="s">
        <v>374</v>
      </c>
      <c r="C19" t="s">
        <v>98</v>
      </c>
      <c r="D19" t="s">
        <v>1032</v>
      </c>
      <c r="E19" t="s">
        <v>44</v>
      </c>
      <c r="F19" s="1" t="s">
        <v>371</v>
      </c>
      <c r="G19" s="20" t="s">
        <v>31</v>
      </c>
      <c r="H19" s="20" t="s">
        <v>26</v>
      </c>
      <c r="I19" s="20" t="s">
        <v>31</v>
      </c>
      <c r="J19" s="20" t="s">
        <v>31</v>
      </c>
      <c r="K19" s="20" t="s">
        <v>31</v>
      </c>
      <c r="L19" s="25" t="s">
        <v>25</v>
      </c>
      <c r="M19" s="25" t="s">
        <v>26</v>
      </c>
      <c r="N19" s="25" t="s">
        <v>35</v>
      </c>
      <c r="O19" s="1" t="s">
        <v>655</v>
      </c>
      <c r="P19" s="1" t="s">
        <v>611</v>
      </c>
      <c r="Q19" s="1" t="s">
        <v>653</v>
      </c>
      <c r="R19" s="7">
        <v>1</v>
      </c>
      <c r="S19" s="8" t="s">
        <v>393</v>
      </c>
      <c r="T19" s="3" t="s">
        <v>336</v>
      </c>
      <c r="U19" s="1" t="s">
        <v>459</v>
      </c>
      <c r="V19" s="1" t="s">
        <v>654</v>
      </c>
      <c r="W19" s="3" t="s">
        <v>38</v>
      </c>
      <c r="X19" t="s">
        <v>45</v>
      </c>
      <c r="Y19" t="s">
        <v>45</v>
      </c>
      <c r="Z19" s="1" t="s">
        <v>1305</v>
      </c>
      <c r="AA19" s="1" t="s">
        <v>652</v>
      </c>
      <c r="AB19" s="31">
        <f>(40+32+24+25.6+38.4+41.6+56+24)/8</f>
        <v>35.200000000000003</v>
      </c>
      <c r="AC19" s="31">
        <f>(50+40+30+32+48+52+70.1+30)/8</f>
        <v>44.012500000000003</v>
      </c>
      <c r="AD19" s="31">
        <f>(60.1+48+36+38.4+57.7+62.5+84.1+36)/8</f>
        <v>52.849999999999994</v>
      </c>
    </row>
    <row r="20" spans="1:30" ht="115.2" x14ac:dyDescent="0.3">
      <c r="A20" t="s">
        <v>436</v>
      </c>
      <c r="B20" t="s">
        <v>367</v>
      </c>
      <c r="C20" t="s">
        <v>99</v>
      </c>
      <c r="D20" t="s">
        <v>256</v>
      </c>
      <c r="E20" t="s">
        <v>44</v>
      </c>
      <c r="F20" s="1" t="s">
        <v>371</v>
      </c>
      <c r="G20" s="20" t="s">
        <v>31</v>
      </c>
      <c r="H20" s="20" t="s">
        <v>26</v>
      </c>
      <c r="I20" s="20" t="s">
        <v>26</v>
      </c>
      <c r="J20" s="20" t="s">
        <v>25</v>
      </c>
      <c r="K20" s="20" t="s">
        <v>31</v>
      </c>
      <c r="L20" s="25" t="s">
        <v>25</v>
      </c>
      <c r="M20" s="25" t="s">
        <v>26</v>
      </c>
      <c r="N20" s="25" t="s">
        <v>35</v>
      </c>
      <c r="O20" s="1" t="s">
        <v>657</v>
      </c>
      <c r="P20" s="1" t="s">
        <v>391</v>
      </c>
      <c r="Q20" s="1" t="s">
        <v>656</v>
      </c>
      <c r="R20" s="12" t="s">
        <v>660</v>
      </c>
      <c r="S20" s="3" t="s">
        <v>659</v>
      </c>
      <c r="T20" s="3" t="s">
        <v>658</v>
      </c>
      <c r="U20" s="1" t="s">
        <v>187</v>
      </c>
      <c r="V20" t="s">
        <v>54</v>
      </c>
      <c r="W20" s="3" t="s">
        <v>38</v>
      </c>
      <c r="X20" t="s">
        <v>45</v>
      </c>
      <c r="Y20" t="s">
        <v>45</v>
      </c>
      <c r="Z20" s="1" t="s">
        <v>1305</v>
      </c>
      <c r="AA20" s="1" t="s">
        <v>760</v>
      </c>
      <c r="AB20" s="31">
        <f>(26.7+21.4+16+17.1+25.6+27.8+37.4+16)/8</f>
        <v>23.5</v>
      </c>
      <c r="AC20" s="31">
        <f>(32+25.6+19.2+20.5+30.7+33.3+44.8+19.2)/8</f>
        <v>28.162500000000001</v>
      </c>
      <c r="AD20" s="33" t="s">
        <v>45</v>
      </c>
    </row>
    <row r="21" spans="1:30" s="13" customFormat="1" ht="57.6" x14ac:dyDescent="0.3">
      <c r="A21" t="s">
        <v>436</v>
      </c>
      <c r="B21" s="13" t="s">
        <v>367</v>
      </c>
      <c r="C21" s="13" t="s">
        <v>325</v>
      </c>
      <c r="D21" s="13" t="s">
        <v>1033</v>
      </c>
      <c r="E21" s="13" t="s">
        <v>44</v>
      </c>
      <c r="F21" s="14" t="s">
        <v>371</v>
      </c>
      <c r="G21" s="20" t="s">
        <v>31</v>
      </c>
      <c r="H21" s="20" t="s">
        <v>31</v>
      </c>
      <c r="I21" s="20" t="s">
        <v>31</v>
      </c>
      <c r="J21" s="20" t="s">
        <v>31</v>
      </c>
      <c r="K21" s="21" t="s">
        <v>26</v>
      </c>
      <c r="L21" s="27" t="s">
        <v>18</v>
      </c>
      <c r="M21" s="25" t="s">
        <v>26</v>
      </c>
      <c r="N21" s="25" t="s">
        <v>31</v>
      </c>
      <c r="O21" s="14" t="s">
        <v>614</v>
      </c>
      <c r="P21" s="14" t="s">
        <v>611</v>
      </c>
      <c r="Q21" s="14" t="s">
        <v>612</v>
      </c>
      <c r="R21" s="16">
        <v>1</v>
      </c>
      <c r="S21" s="15" t="s">
        <v>399</v>
      </c>
      <c r="T21" s="15" t="s">
        <v>578</v>
      </c>
      <c r="U21" s="13" t="s">
        <v>338</v>
      </c>
      <c r="V21" s="14" t="s">
        <v>613</v>
      </c>
      <c r="W21" s="3" t="s">
        <v>38</v>
      </c>
      <c r="X21" t="s">
        <v>45</v>
      </c>
      <c r="Y21" t="s">
        <v>45</v>
      </c>
      <c r="Z21" s="1" t="s">
        <v>1305</v>
      </c>
      <c r="AA21" s="14" t="s">
        <v>761</v>
      </c>
      <c r="AB21" s="35" t="s">
        <v>45</v>
      </c>
      <c r="AC21" s="35" t="s">
        <v>45</v>
      </c>
      <c r="AD21" s="35" t="s">
        <v>45</v>
      </c>
    </row>
    <row r="22" spans="1:30" ht="72" x14ac:dyDescent="0.3">
      <c r="A22" t="s">
        <v>436</v>
      </c>
      <c r="B22" s="13" t="s">
        <v>367</v>
      </c>
      <c r="C22" s="1" t="s">
        <v>100</v>
      </c>
      <c r="D22" t="s">
        <v>1034</v>
      </c>
      <c r="E22" t="s">
        <v>44</v>
      </c>
      <c r="F22" s="1" t="s">
        <v>371</v>
      </c>
      <c r="G22" s="20" t="s">
        <v>31</v>
      </c>
      <c r="H22" s="20" t="s">
        <v>26</v>
      </c>
      <c r="I22" s="20" t="s">
        <v>26</v>
      </c>
      <c r="J22" s="20" t="s">
        <v>25</v>
      </c>
      <c r="K22" s="20" t="s">
        <v>31</v>
      </c>
      <c r="L22" s="25" t="s">
        <v>26</v>
      </c>
      <c r="M22" s="25" t="s">
        <v>26</v>
      </c>
      <c r="N22" s="25" t="s">
        <v>35</v>
      </c>
      <c r="O22" s="14" t="s">
        <v>614</v>
      </c>
      <c r="P22" s="14" t="s">
        <v>611</v>
      </c>
      <c r="Q22" s="1" t="s">
        <v>664</v>
      </c>
      <c r="R22" s="10" t="s">
        <v>663</v>
      </c>
      <c r="S22" s="3" t="s">
        <v>661</v>
      </c>
      <c r="T22" s="3" t="s">
        <v>662</v>
      </c>
      <c r="U22" s="1" t="s">
        <v>338</v>
      </c>
      <c r="V22" t="s">
        <v>196</v>
      </c>
      <c r="W22" s="3" t="s">
        <v>38</v>
      </c>
      <c r="X22" t="s">
        <v>45</v>
      </c>
      <c r="Y22" t="s">
        <v>45</v>
      </c>
      <c r="Z22" s="1" t="s">
        <v>1305</v>
      </c>
      <c r="AA22" s="1" t="s">
        <v>762</v>
      </c>
      <c r="AB22" s="35" t="s">
        <v>45</v>
      </c>
      <c r="AC22" s="35" t="s">
        <v>45</v>
      </c>
      <c r="AD22" s="35" t="s">
        <v>45</v>
      </c>
    </row>
    <row r="23" spans="1:30" ht="72" x14ac:dyDescent="0.3">
      <c r="A23" t="s">
        <v>436</v>
      </c>
      <c r="B23" s="13" t="s">
        <v>367</v>
      </c>
      <c r="C23" t="s">
        <v>326</v>
      </c>
      <c r="D23" t="s">
        <v>340</v>
      </c>
      <c r="E23" t="s">
        <v>44</v>
      </c>
      <c r="F23" s="1" t="s">
        <v>371</v>
      </c>
      <c r="G23" s="20" t="s">
        <v>25</v>
      </c>
      <c r="H23" s="20" t="s">
        <v>26</v>
      </c>
      <c r="I23" s="20" t="s">
        <v>26</v>
      </c>
      <c r="J23" s="20" t="s">
        <v>25</v>
      </c>
      <c r="K23" s="20" t="s">
        <v>31</v>
      </c>
      <c r="L23" s="25" t="s">
        <v>25</v>
      </c>
      <c r="M23" s="25" t="s">
        <v>26</v>
      </c>
      <c r="N23" s="25" t="s">
        <v>35</v>
      </c>
      <c r="O23" s="1" t="s">
        <v>666</v>
      </c>
      <c r="P23" s="1" t="s">
        <v>406</v>
      </c>
      <c r="Q23" s="1" t="s">
        <v>668</v>
      </c>
      <c r="R23" s="7">
        <v>1</v>
      </c>
      <c r="S23" s="8" t="s">
        <v>399</v>
      </c>
      <c r="T23" s="8" t="s">
        <v>336</v>
      </c>
      <c r="U23" s="1" t="s">
        <v>242</v>
      </c>
      <c r="V23" s="1" t="s">
        <v>665</v>
      </c>
      <c r="W23" s="3" t="s">
        <v>38</v>
      </c>
      <c r="X23" t="s">
        <v>45</v>
      </c>
      <c r="Y23" t="s">
        <v>45</v>
      </c>
      <c r="Z23" s="1" t="s">
        <v>1305</v>
      </c>
      <c r="AA23" s="1" t="s">
        <v>667</v>
      </c>
      <c r="AB23" s="31">
        <f>(50+40+30+32+48+52+70.1+30)/8</f>
        <v>44.012500000000003</v>
      </c>
      <c r="AC23" s="31">
        <f>(66.7+53.4+40+42.7+64.1+69.4+93.4+40)/8</f>
        <v>58.712499999999991</v>
      </c>
      <c r="AD23" s="31">
        <f>(83.4+66.7+50+53.4+80.1+86.7+116.8+50)/8</f>
        <v>73.387500000000003</v>
      </c>
    </row>
    <row r="24" spans="1:30" ht="72" x14ac:dyDescent="0.3">
      <c r="A24" t="s">
        <v>436</v>
      </c>
      <c r="B24" s="13" t="s">
        <v>367</v>
      </c>
      <c r="C24" t="s">
        <v>101</v>
      </c>
      <c r="D24" t="s">
        <v>1035</v>
      </c>
      <c r="E24" t="s">
        <v>44</v>
      </c>
      <c r="F24" s="1" t="s">
        <v>371</v>
      </c>
      <c r="G24" s="20" t="s">
        <v>31</v>
      </c>
      <c r="H24" s="20" t="s">
        <v>26</v>
      </c>
      <c r="I24" s="20" t="s">
        <v>26</v>
      </c>
      <c r="J24" s="20" t="s">
        <v>25</v>
      </c>
      <c r="K24" s="20" t="s">
        <v>31</v>
      </c>
      <c r="L24" s="25" t="s">
        <v>25</v>
      </c>
      <c r="M24" s="25" t="s">
        <v>26</v>
      </c>
      <c r="N24" s="25" t="s">
        <v>35</v>
      </c>
      <c r="O24" s="1" t="s">
        <v>666</v>
      </c>
      <c r="P24" s="1" t="s">
        <v>406</v>
      </c>
      <c r="Q24" s="1" t="s">
        <v>669</v>
      </c>
      <c r="R24" s="7">
        <v>2</v>
      </c>
      <c r="S24" s="3" t="s">
        <v>389</v>
      </c>
      <c r="T24" s="3" t="s">
        <v>581</v>
      </c>
      <c r="U24" s="1" t="s">
        <v>242</v>
      </c>
      <c r="V24" s="1" t="s">
        <v>665</v>
      </c>
      <c r="W24" s="3" t="s">
        <v>38</v>
      </c>
      <c r="X24" t="s">
        <v>45</v>
      </c>
      <c r="Y24" t="s">
        <v>45</v>
      </c>
      <c r="Z24" s="1" t="s">
        <v>1305</v>
      </c>
      <c r="AA24" s="1" t="s">
        <v>670</v>
      </c>
      <c r="AB24" s="31">
        <f>(18.3+14.7+11+11.7+17.6+19.1+25.7+11)/8</f>
        <v>16.137500000000003</v>
      </c>
      <c r="AC24" s="31">
        <f>(22+17.6+13.2+14.1+21.1+22.9+30.8+13.2)/8</f>
        <v>19.362500000000001</v>
      </c>
      <c r="AD24" s="31">
        <f>(29.4+23.5+17.6+18.8+28.2+30.5+41.1+17.6)/8</f>
        <v>25.837499999999999</v>
      </c>
    </row>
    <row r="25" spans="1:30" ht="86.4" x14ac:dyDescent="0.3">
      <c r="A25" t="s">
        <v>436</v>
      </c>
      <c r="B25" s="13" t="s">
        <v>367</v>
      </c>
      <c r="C25" t="s">
        <v>879</v>
      </c>
      <c r="D25" t="s">
        <v>884</v>
      </c>
      <c r="E25" t="s">
        <v>44</v>
      </c>
      <c r="F25" s="1" t="s">
        <v>371</v>
      </c>
      <c r="G25" s="20" t="s">
        <v>25</v>
      </c>
      <c r="H25" s="20" t="s">
        <v>26</v>
      </c>
      <c r="I25" s="20" t="s">
        <v>31</v>
      </c>
      <c r="J25" s="20" t="s">
        <v>26</v>
      </c>
      <c r="K25" s="20" t="s">
        <v>31</v>
      </c>
      <c r="L25" s="25" t="s">
        <v>35</v>
      </c>
      <c r="M25" s="25" t="s">
        <v>35</v>
      </c>
      <c r="N25" s="25" t="s">
        <v>35</v>
      </c>
      <c r="O25" s="1" t="s">
        <v>679</v>
      </c>
      <c r="P25" s="1" t="s">
        <v>391</v>
      </c>
      <c r="Q25" s="1" t="s">
        <v>881</v>
      </c>
      <c r="R25" s="7">
        <v>1</v>
      </c>
      <c r="S25" s="3" t="s">
        <v>880</v>
      </c>
      <c r="T25" s="3" t="s">
        <v>677</v>
      </c>
      <c r="U25" s="1" t="s">
        <v>16</v>
      </c>
      <c r="V25" s="1" t="s">
        <v>882</v>
      </c>
      <c r="W25" s="3" t="s">
        <v>38</v>
      </c>
      <c r="X25" t="s">
        <v>45</v>
      </c>
      <c r="Y25" t="s">
        <v>45</v>
      </c>
      <c r="Z25" s="1" t="s">
        <v>1305</v>
      </c>
      <c r="AA25" s="1" t="s">
        <v>883</v>
      </c>
      <c r="AB25" s="31">
        <f>(40+32+24+25.6+38.4+41.6+56+24)/8</f>
        <v>35.200000000000003</v>
      </c>
      <c r="AC25" s="31">
        <f>(50+40+30+32+48+52+70.1+30)/8</f>
        <v>44.012500000000003</v>
      </c>
      <c r="AD25" s="31">
        <f>(60.1+48+36+38.4+57.7+62.5+84.1+36)/8</f>
        <v>52.849999999999994</v>
      </c>
    </row>
    <row r="26" spans="1:30" ht="86.4" x14ac:dyDescent="0.3">
      <c r="A26" t="s">
        <v>436</v>
      </c>
      <c r="B26" s="13" t="s">
        <v>374</v>
      </c>
      <c r="C26" t="s">
        <v>330</v>
      </c>
      <c r="D26" t="s">
        <v>341</v>
      </c>
      <c r="E26" t="s">
        <v>44</v>
      </c>
      <c r="F26" s="1" t="s">
        <v>371</v>
      </c>
      <c r="G26" s="20" t="s">
        <v>25</v>
      </c>
      <c r="H26" s="20" t="s">
        <v>26</v>
      </c>
      <c r="I26" s="20" t="s">
        <v>26</v>
      </c>
      <c r="J26" s="20" t="s">
        <v>26</v>
      </c>
      <c r="K26" s="20" t="s">
        <v>26</v>
      </c>
      <c r="L26" s="25" t="s">
        <v>26</v>
      </c>
      <c r="M26" s="25" t="s">
        <v>35</v>
      </c>
      <c r="N26" s="25" t="s">
        <v>25</v>
      </c>
      <c r="O26" s="1" t="s">
        <v>674</v>
      </c>
      <c r="P26" s="1" t="s">
        <v>406</v>
      </c>
      <c r="Q26" s="1" t="s">
        <v>672</v>
      </c>
      <c r="R26" s="7">
        <v>1</v>
      </c>
      <c r="S26" s="3" t="s">
        <v>671</v>
      </c>
      <c r="T26" s="3" t="s">
        <v>389</v>
      </c>
      <c r="U26" s="1" t="s">
        <v>338</v>
      </c>
      <c r="V26" s="1" t="s">
        <v>673</v>
      </c>
      <c r="W26" s="3" t="s">
        <v>38</v>
      </c>
      <c r="X26" t="s">
        <v>45</v>
      </c>
      <c r="Y26" t="s">
        <v>45</v>
      </c>
      <c r="Z26" s="1" t="s">
        <v>1305</v>
      </c>
      <c r="AA26" s="1" t="s">
        <v>763</v>
      </c>
      <c r="AB26" s="31">
        <f>(40+32+24+25.6+38.4+41.6+56+24)/8</f>
        <v>35.200000000000003</v>
      </c>
      <c r="AC26" s="31">
        <f>(50+40+30+32+48+52+70.1+30)/8</f>
        <v>44.012500000000003</v>
      </c>
      <c r="AD26" s="31">
        <f>(60.1+48+36+38.4+57.7+62.5+84.1+36)/8</f>
        <v>52.849999999999994</v>
      </c>
    </row>
    <row r="27" spans="1:30" ht="72" x14ac:dyDescent="0.3">
      <c r="A27" t="s">
        <v>436</v>
      </c>
      <c r="B27" s="13" t="s">
        <v>367</v>
      </c>
      <c r="C27" t="s">
        <v>888</v>
      </c>
      <c r="D27" t="s">
        <v>889</v>
      </c>
      <c r="E27" t="s">
        <v>44</v>
      </c>
      <c r="F27" s="1" t="s">
        <v>371</v>
      </c>
      <c r="G27" s="20" t="s">
        <v>25</v>
      </c>
      <c r="H27" s="20" t="s">
        <v>26</v>
      </c>
      <c r="I27" s="20" t="s">
        <v>26</v>
      </c>
      <c r="J27" s="20" t="s">
        <v>31</v>
      </c>
      <c r="K27" s="20" t="s">
        <v>26</v>
      </c>
      <c r="L27" s="25" t="s">
        <v>35</v>
      </c>
      <c r="M27" s="25" t="s">
        <v>26</v>
      </c>
      <c r="N27" s="25" t="s">
        <v>35</v>
      </c>
      <c r="O27" s="1" t="s">
        <v>893</v>
      </c>
      <c r="P27" s="1" t="s">
        <v>406</v>
      </c>
      <c r="Q27" s="1" t="s">
        <v>892</v>
      </c>
      <c r="R27" s="7">
        <v>1</v>
      </c>
      <c r="S27" s="3" t="s">
        <v>890</v>
      </c>
      <c r="T27" s="3" t="s">
        <v>891</v>
      </c>
      <c r="U27" s="1" t="s">
        <v>43</v>
      </c>
      <c r="V27" s="1" t="s">
        <v>17</v>
      </c>
      <c r="W27" s="3" t="s">
        <v>38</v>
      </c>
      <c r="X27" t="s">
        <v>45</v>
      </c>
      <c r="Y27" t="s">
        <v>45</v>
      </c>
      <c r="Z27" s="1" t="s">
        <v>1305</v>
      </c>
      <c r="AA27" s="1" t="s">
        <v>894</v>
      </c>
      <c r="AB27" s="31">
        <f>(50+40+30+32+48+52+70.1+30)/8</f>
        <v>44.012500000000003</v>
      </c>
      <c r="AC27" s="31">
        <f>(66.7+53.4+40+42.7+64.1+69.4+93.4+40)/8</f>
        <v>58.712499999999991</v>
      </c>
      <c r="AD27" s="31">
        <f>(83.4+66.7+50+53.4+80.1+86.7+116.8+50)/8</f>
        <v>73.387500000000003</v>
      </c>
    </row>
    <row r="28" spans="1:30" ht="72" x14ac:dyDescent="0.3">
      <c r="A28" t="s">
        <v>436</v>
      </c>
      <c r="B28" s="13" t="s">
        <v>367</v>
      </c>
      <c r="C28" t="s">
        <v>102</v>
      </c>
      <c r="D28" t="s">
        <v>1036</v>
      </c>
      <c r="E28" t="s">
        <v>44</v>
      </c>
      <c r="F28" s="1" t="s">
        <v>371</v>
      </c>
      <c r="G28" s="20" t="s">
        <v>31</v>
      </c>
      <c r="H28" s="20" t="s">
        <v>26</v>
      </c>
      <c r="I28" s="20" t="s">
        <v>26</v>
      </c>
      <c r="J28" s="20" t="s">
        <v>31</v>
      </c>
      <c r="K28" s="20" t="s">
        <v>26</v>
      </c>
      <c r="L28" s="25" t="s">
        <v>26</v>
      </c>
      <c r="M28" s="25" t="s">
        <v>26</v>
      </c>
      <c r="N28" s="25" t="s">
        <v>35</v>
      </c>
      <c r="O28" s="1" t="s">
        <v>678</v>
      </c>
      <c r="P28" s="1" t="s">
        <v>391</v>
      </c>
      <c r="Q28" s="1" t="s">
        <v>675</v>
      </c>
      <c r="R28" s="12" t="s">
        <v>626</v>
      </c>
      <c r="S28" s="3" t="s">
        <v>677</v>
      </c>
      <c r="T28" s="2" t="s">
        <v>575</v>
      </c>
      <c r="U28" s="1" t="s">
        <v>637</v>
      </c>
      <c r="V28" s="1" t="s">
        <v>433</v>
      </c>
      <c r="W28" s="3" t="s">
        <v>38</v>
      </c>
      <c r="X28" t="s">
        <v>45</v>
      </c>
      <c r="Y28" t="s">
        <v>45</v>
      </c>
      <c r="Z28" s="1" t="s">
        <v>1305</v>
      </c>
      <c r="AA28" s="1" t="s">
        <v>676</v>
      </c>
      <c r="AB28" s="31">
        <f>(36+28.8+21.6+23.1+34.6+37.5+50.4+21.6)/8</f>
        <v>31.7</v>
      </c>
      <c r="AC28" s="31">
        <f>(45+36+27+28.8+43.2+46.8+63.1+27)/8</f>
        <v>39.612500000000004</v>
      </c>
      <c r="AD28" s="31">
        <f>(54+43.2+32.4+34.6+51.9+56.2+75.7+32.4)/8</f>
        <v>47.55</v>
      </c>
    </row>
    <row r="29" spans="1:30" ht="57.6" x14ac:dyDescent="0.3">
      <c r="A29" t="s">
        <v>436</v>
      </c>
      <c r="B29" s="13" t="s">
        <v>367</v>
      </c>
      <c r="C29" t="s">
        <v>274</v>
      </c>
      <c r="D29" t="s">
        <v>275</v>
      </c>
      <c r="E29" t="s">
        <v>44</v>
      </c>
      <c r="F29" t="s">
        <v>344</v>
      </c>
      <c r="G29" s="20" t="s">
        <v>25</v>
      </c>
      <c r="H29" s="20" t="s">
        <v>26</v>
      </c>
      <c r="I29" s="20" t="s">
        <v>25</v>
      </c>
      <c r="J29" s="20" t="s">
        <v>26</v>
      </c>
      <c r="K29" s="20" t="s">
        <v>31</v>
      </c>
      <c r="L29" s="25" t="s">
        <v>35</v>
      </c>
      <c r="M29" s="25" t="s">
        <v>26</v>
      </c>
      <c r="N29" s="25" t="s">
        <v>25</v>
      </c>
      <c r="O29" s="1" t="s">
        <v>679</v>
      </c>
      <c r="P29" s="1" t="s">
        <v>406</v>
      </c>
      <c r="Q29" s="1" t="s">
        <v>680</v>
      </c>
      <c r="R29" s="7">
        <v>1</v>
      </c>
      <c r="S29" s="3" t="s">
        <v>399</v>
      </c>
      <c r="T29" s="3" t="s">
        <v>383</v>
      </c>
      <c r="U29" s="1" t="s">
        <v>16</v>
      </c>
      <c r="V29" s="1" t="s">
        <v>682</v>
      </c>
      <c r="W29" s="3" t="s">
        <v>38</v>
      </c>
      <c r="X29" t="s">
        <v>45</v>
      </c>
      <c r="Y29" t="s">
        <v>45</v>
      </c>
      <c r="Z29" s="1" t="s">
        <v>1305</v>
      </c>
      <c r="AA29" s="1" t="s">
        <v>681</v>
      </c>
      <c r="AB29" s="31">
        <f>(50+40+30+32+48+52+70.1+30)/8</f>
        <v>44.012500000000003</v>
      </c>
      <c r="AC29" s="31">
        <f>(66.7+53.4+40+42.7+64.1+69.4+93.4+40)/8</f>
        <v>58.712499999999991</v>
      </c>
      <c r="AD29" s="31">
        <f>(83.4+66.7+50+53.4+80.1+86.7+116.8+50)/8</f>
        <v>73.387500000000003</v>
      </c>
    </row>
    <row r="30" spans="1:30" ht="86.4" x14ac:dyDescent="0.3">
      <c r="A30" t="s">
        <v>436</v>
      </c>
      <c r="B30" s="13" t="s">
        <v>435</v>
      </c>
      <c r="C30" t="s">
        <v>331</v>
      </c>
      <c r="D30" t="s">
        <v>342</v>
      </c>
      <c r="E30" t="s">
        <v>14</v>
      </c>
      <c r="F30" t="s">
        <v>344</v>
      </c>
      <c r="G30" s="20" t="s">
        <v>25</v>
      </c>
      <c r="H30" s="20" t="s">
        <v>26</v>
      </c>
      <c r="I30" s="20" t="s">
        <v>25</v>
      </c>
      <c r="J30" s="20" t="s">
        <v>26</v>
      </c>
      <c r="K30" s="20" t="s">
        <v>31</v>
      </c>
      <c r="L30" s="25" t="s">
        <v>35</v>
      </c>
      <c r="M30" s="25" t="s">
        <v>26</v>
      </c>
      <c r="N30" s="25" t="s">
        <v>25</v>
      </c>
      <c r="O30" s="1" t="s">
        <v>679</v>
      </c>
      <c r="P30" s="1" t="s">
        <v>406</v>
      </c>
      <c r="Q30" s="1" t="s">
        <v>684</v>
      </c>
      <c r="R30" s="7">
        <v>1</v>
      </c>
      <c r="S30" s="3" t="s">
        <v>683</v>
      </c>
      <c r="T30" s="3" t="s">
        <v>336</v>
      </c>
      <c r="U30" s="1" t="s">
        <v>182</v>
      </c>
      <c r="V30" s="1" t="s">
        <v>196</v>
      </c>
      <c r="W30" s="3" t="s">
        <v>38</v>
      </c>
      <c r="X30" t="s">
        <v>45</v>
      </c>
      <c r="Y30" t="s">
        <v>45</v>
      </c>
      <c r="Z30" s="1" t="s">
        <v>1305</v>
      </c>
      <c r="AA30" s="1" t="s">
        <v>685</v>
      </c>
      <c r="AB30" s="31">
        <f>(50+40+30+32+48+52+70.1+30)/8</f>
        <v>44.012500000000003</v>
      </c>
      <c r="AC30" s="31">
        <f>(66.7+53.4+40+42.7+64.1+69.4+93.4+40)/8</f>
        <v>58.712499999999991</v>
      </c>
      <c r="AD30" s="31">
        <f>(83.4+66.7+50+53.4+80.1+86.7+116.8+50)/8</f>
        <v>73.387500000000003</v>
      </c>
    </row>
    <row r="31" spans="1:30" ht="115.2" x14ac:dyDescent="0.3">
      <c r="A31" t="s">
        <v>436</v>
      </c>
      <c r="B31" s="13" t="s">
        <v>367</v>
      </c>
      <c r="C31" t="s">
        <v>797</v>
      </c>
      <c r="D31" t="s">
        <v>798</v>
      </c>
      <c r="E31" t="s">
        <v>44</v>
      </c>
      <c r="F31" s="1" t="s">
        <v>371</v>
      </c>
      <c r="G31" s="20" t="s">
        <v>25</v>
      </c>
      <c r="H31" s="20" t="s">
        <v>26</v>
      </c>
      <c r="I31" s="20" t="s">
        <v>26</v>
      </c>
      <c r="J31" s="20" t="s">
        <v>25</v>
      </c>
      <c r="K31" s="20" t="s">
        <v>31</v>
      </c>
      <c r="L31" s="25" t="s">
        <v>35</v>
      </c>
      <c r="M31" s="25" t="s">
        <v>35</v>
      </c>
      <c r="N31" s="25" t="s">
        <v>35</v>
      </c>
      <c r="O31" s="1" t="s">
        <v>799</v>
      </c>
      <c r="P31" s="1" t="s">
        <v>391</v>
      </c>
      <c r="Q31" s="1" t="s">
        <v>729</v>
      </c>
      <c r="R31" s="7">
        <v>1</v>
      </c>
      <c r="S31" s="3" t="s">
        <v>398</v>
      </c>
      <c r="T31" s="3" t="s">
        <v>728</v>
      </c>
      <c r="U31" s="1" t="s">
        <v>16</v>
      </c>
      <c r="V31" s="1" t="s">
        <v>17</v>
      </c>
      <c r="W31" s="3" t="s">
        <v>38</v>
      </c>
      <c r="X31" t="s">
        <v>45</v>
      </c>
      <c r="Y31" t="s">
        <v>45</v>
      </c>
      <c r="Z31" s="1" t="s">
        <v>1305</v>
      </c>
      <c r="AA31" s="1" t="s">
        <v>800</v>
      </c>
      <c r="AB31" s="31">
        <f>(50+40+30+32+48+52+70.1+30)/8</f>
        <v>44.012500000000003</v>
      </c>
      <c r="AC31" s="31">
        <f>(66.7+53.4+40+42.7+64.1+69.4+93.4+40)/8</f>
        <v>58.712499999999991</v>
      </c>
      <c r="AD31" s="31">
        <f>(83.4+66.7+50+53.4+80.1+86.7+116.8+50)/8</f>
        <v>73.387500000000003</v>
      </c>
    </row>
    <row r="32" spans="1:30" ht="72" x14ac:dyDescent="0.3">
      <c r="A32" t="s">
        <v>436</v>
      </c>
      <c r="B32" s="13" t="s">
        <v>367</v>
      </c>
      <c r="C32" t="s">
        <v>103</v>
      </c>
      <c r="D32" t="s">
        <v>1037</v>
      </c>
      <c r="E32" t="s">
        <v>44</v>
      </c>
      <c r="F32" s="1" t="s">
        <v>371</v>
      </c>
      <c r="G32" s="20" t="s">
        <v>31</v>
      </c>
      <c r="H32" s="20" t="s">
        <v>26</v>
      </c>
      <c r="I32" s="20" t="s">
        <v>26</v>
      </c>
      <c r="J32" s="20" t="s">
        <v>25</v>
      </c>
      <c r="K32" s="20" t="s">
        <v>26</v>
      </c>
      <c r="L32" s="25" t="s">
        <v>35</v>
      </c>
      <c r="M32" s="25" t="s">
        <v>35</v>
      </c>
      <c r="N32" s="25" t="s">
        <v>35</v>
      </c>
      <c r="O32" s="1" t="s">
        <v>1320</v>
      </c>
      <c r="P32" s="1" t="s">
        <v>391</v>
      </c>
      <c r="Q32" s="1" t="s">
        <v>688</v>
      </c>
      <c r="R32" s="7">
        <v>2</v>
      </c>
      <c r="S32" s="3" t="s">
        <v>389</v>
      </c>
      <c r="T32" s="3" t="s">
        <v>687</v>
      </c>
      <c r="U32" s="1" t="s">
        <v>182</v>
      </c>
      <c r="V32" s="1" t="s">
        <v>17</v>
      </c>
      <c r="W32" s="3" t="s">
        <v>38</v>
      </c>
      <c r="X32" t="s">
        <v>45</v>
      </c>
      <c r="Y32" t="s">
        <v>45</v>
      </c>
      <c r="Z32" s="1" t="s">
        <v>1305</v>
      </c>
      <c r="AA32" s="1" t="s">
        <v>686</v>
      </c>
      <c r="AB32" s="31">
        <f>(18.3+14.7+11+11.7+17.6+19.1+25.7+11)/8</f>
        <v>16.137500000000003</v>
      </c>
      <c r="AC32" s="31">
        <f>(22+17.6+13.2+14.1+21.1+22.9+30.8+13.2)/8</f>
        <v>19.362500000000001</v>
      </c>
      <c r="AD32" s="31">
        <f>(29.4+23.5+17.6+18.8+28.2+30.5+41.1+17.6)/8</f>
        <v>25.837499999999999</v>
      </c>
    </row>
    <row r="33" spans="1:30" ht="100.8" x14ac:dyDescent="0.3">
      <c r="A33" t="s">
        <v>436</v>
      </c>
      <c r="B33" t="s">
        <v>374</v>
      </c>
      <c r="C33" t="s">
        <v>286</v>
      </c>
      <c r="D33" t="s">
        <v>287</v>
      </c>
      <c r="E33" t="s">
        <v>44</v>
      </c>
      <c r="F33" s="1" t="s">
        <v>782</v>
      </c>
      <c r="G33" s="20" t="s">
        <v>25</v>
      </c>
      <c r="H33" s="20" t="s">
        <v>26</v>
      </c>
      <c r="I33" s="20" t="s">
        <v>26</v>
      </c>
      <c r="J33" s="20" t="s">
        <v>25</v>
      </c>
      <c r="K33" s="20" t="s">
        <v>31</v>
      </c>
      <c r="L33" s="25" t="s">
        <v>35</v>
      </c>
      <c r="M33" s="25" t="s">
        <v>25</v>
      </c>
      <c r="N33" s="25" t="s">
        <v>35</v>
      </c>
      <c r="O33" s="1" t="s">
        <v>1322</v>
      </c>
      <c r="P33" s="1" t="s">
        <v>391</v>
      </c>
      <c r="Q33" s="1" t="s">
        <v>689</v>
      </c>
      <c r="R33" s="7">
        <v>1</v>
      </c>
      <c r="S33" s="3" t="s">
        <v>404</v>
      </c>
      <c r="T33" s="3" t="s">
        <v>393</v>
      </c>
      <c r="U33" s="1" t="s">
        <v>43</v>
      </c>
      <c r="V33" s="1" t="s">
        <v>409</v>
      </c>
      <c r="W33" s="3" t="s">
        <v>38</v>
      </c>
      <c r="X33" t="s">
        <v>45</v>
      </c>
      <c r="Y33" t="s">
        <v>45</v>
      </c>
      <c r="Z33" s="1" t="s">
        <v>1305</v>
      </c>
      <c r="AA33" s="1" t="s">
        <v>1321</v>
      </c>
      <c r="AB33" s="31">
        <f>(50+40+30+32+48+52+70.1+30)/8</f>
        <v>44.012500000000003</v>
      </c>
      <c r="AC33" s="31">
        <f>(66.7+53.4+40+42.7+64.1+69.4+93.4+40)/8</f>
        <v>58.712499999999991</v>
      </c>
      <c r="AD33" s="31">
        <f>(83.4+66.7+50+53.4+80.1+86.7+116.8+50)/8</f>
        <v>73.387500000000003</v>
      </c>
    </row>
    <row r="34" spans="1:30" ht="86.4" x14ac:dyDescent="0.3">
      <c r="A34" t="s">
        <v>436</v>
      </c>
      <c r="B34" s="1" t="s">
        <v>783</v>
      </c>
      <c r="C34" t="s">
        <v>288</v>
      </c>
      <c r="D34" t="s">
        <v>1038</v>
      </c>
      <c r="E34" t="s">
        <v>44</v>
      </c>
      <c r="F34" s="1" t="s">
        <v>782</v>
      </c>
      <c r="G34" s="20" t="s">
        <v>25</v>
      </c>
      <c r="H34" s="20" t="s">
        <v>26</v>
      </c>
      <c r="I34" s="20" t="s">
        <v>26</v>
      </c>
      <c r="J34" s="20" t="s">
        <v>25</v>
      </c>
      <c r="K34" s="20" t="s">
        <v>31</v>
      </c>
      <c r="L34" s="25" t="s">
        <v>35</v>
      </c>
      <c r="M34" s="25" t="s">
        <v>25</v>
      </c>
      <c r="N34" s="25" t="s">
        <v>35</v>
      </c>
      <c r="O34" s="1" t="s">
        <v>1316</v>
      </c>
      <c r="P34" s="1" t="s">
        <v>611</v>
      </c>
      <c r="Q34" s="1" t="s">
        <v>690</v>
      </c>
      <c r="R34" s="7">
        <v>1</v>
      </c>
      <c r="S34" s="3" t="s">
        <v>428</v>
      </c>
      <c r="T34" s="3" t="s">
        <v>642</v>
      </c>
      <c r="U34" s="1" t="s">
        <v>43</v>
      </c>
      <c r="V34" s="1" t="s">
        <v>691</v>
      </c>
      <c r="W34" s="3" t="s">
        <v>38</v>
      </c>
      <c r="X34" t="s">
        <v>45</v>
      </c>
      <c r="Y34" t="s">
        <v>45</v>
      </c>
      <c r="Z34" s="1" t="s">
        <v>1305</v>
      </c>
      <c r="AA34" s="1" t="s">
        <v>1328</v>
      </c>
      <c r="AB34" s="31">
        <f>(50+40+30+32+48+52+70.1+30)/8</f>
        <v>44.012500000000003</v>
      </c>
      <c r="AC34" s="31">
        <f>(66.7+53.4+40+42.7+64.1+69.4+93.4+40)/8</f>
        <v>58.712499999999991</v>
      </c>
      <c r="AD34" s="31">
        <f>(83.4+66.7+50+53.4+80.1+86.7+116.8+50)/8</f>
        <v>73.387500000000003</v>
      </c>
    </row>
    <row r="35" spans="1:30" ht="86.4" x14ac:dyDescent="0.3">
      <c r="A35" t="s">
        <v>436</v>
      </c>
      <c r="B35" s="13" t="s">
        <v>367</v>
      </c>
      <c r="C35" t="s">
        <v>104</v>
      </c>
      <c r="D35" t="s">
        <v>1039</v>
      </c>
      <c r="E35" t="s">
        <v>44</v>
      </c>
      <c r="F35" s="1" t="s">
        <v>371</v>
      </c>
      <c r="G35" s="20" t="s">
        <v>31</v>
      </c>
      <c r="H35" s="20" t="s">
        <v>26</v>
      </c>
      <c r="I35" s="20" t="s">
        <v>26</v>
      </c>
      <c r="J35" s="20" t="s">
        <v>25</v>
      </c>
      <c r="K35" s="20" t="s">
        <v>26</v>
      </c>
      <c r="L35" s="25" t="s">
        <v>25</v>
      </c>
      <c r="M35" s="25" t="s">
        <v>26</v>
      </c>
      <c r="N35" s="25" t="s">
        <v>25</v>
      </c>
      <c r="O35" s="1" t="s">
        <v>1323</v>
      </c>
      <c r="P35" s="1" t="s">
        <v>391</v>
      </c>
      <c r="Q35" s="1" t="s">
        <v>692</v>
      </c>
      <c r="R35" s="7">
        <v>3</v>
      </c>
      <c r="S35" s="3" t="s">
        <v>419</v>
      </c>
      <c r="T35" s="3" t="s">
        <v>578</v>
      </c>
      <c r="U35" s="1" t="s">
        <v>43</v>
      </c>
      <c r="V35" s="1" t="s">
        <v>207</v>
      </c>
      <c r="W35" s="3" t="s">
        <v>38</v>
      </c>
      <c r="X35" t="s">
        <v>45</v>
      </c>
      <c r="Y35" t="s">
        <v>45</v>
      </c>
      <c r="Z35" s="1" t="s">
        <v>1305</v>
      </c>
      <c r="AA35" s="1" t="s">
        <v>764</v>
      </c>
      <c r="AB35" s="31">
        <f>(13.3+10.7+8+8.5+12.8+13.9+18.7+8)/8</f>
        <v>11.737500000000001</v>
      </c>
      <c r="AC35" s="31">
        <f>(16.7+13.3+10+10.7+16+17.3+23.4+10)/8</f>
        <v>14.675000000000001</v>
      </c>
      <c r="AD35" s="33" t="s">
        <v>45</v>
      </c>
    </row>
    <row r="36" spans="1:30" ht="72" x14ac:dyDescent="0.3">
      <c r="A36" t="s">
        <v>436</v>
      </c>
      <c r="B36" t="s">
        <v>374</v>
      </c>
      <c r="C36" t="s">
        <v>105</v>
      </c>
      <c r="D36" t="s">
        <v>1039</v>
      </c>
      <c r="E36" t="s">
        <v>44</v>
      </c>
      <c r="F36" s="1" t="s">
        <v>371</v>
      </c>
      <c r="G36" s="20" t="s">
        <v>26</v>
      </c>
      <c r="H36" s="20" t="s">
        <v>26</v>
      </c>
      <c r="I36" s="20" t="s">
        <v>26</v>
      </c>
      <c r="J36" s="20" t="s">
        <v>25</v>
      </c>
      <c r="K36" s="20" t="s">
        <v>26</v>
      </c>
      <c r="L36" s="25" t="s">
        <v>26</v>
      </c>
      <c r="M36" s="25" t="s">
        <v>26</v>
      </c>
      <c r="N36" s="25" t="s">
        <v>35</v>
      </c>
      <c r="O36" s="1" t="s">
        <v>694</v>
      </c>
      <c r="P36" s="1" t="s">
        <v>391</v>
      </c>
      <c r="Q36" s="1" t="s">
        <v>693</v>
      </c>
      <c r="R36" s="12" t="s">
        <v>626</v>
      </c>
      <c r="S36" s="3" t="s">
        <v>556</v>
      </c>
      <c r="T36" s="3" t="s">
        <v>578</v>
      </c>
      <c r="U36" s="1" t="s">
        <v>338</v>
      </c>
      <c r="V36" s="1" t="s">
        <v>207</v>
      </c>
      <c r="W36" s="3" t="s">
        <v>38</v>
      </c>
      <c r="X36" t="s">
        <v>45</v>
      </c>
      <c r="Y36" t="s">
        <v>45</v>
      </c>
      <c r="Z36" s="1" t="s">
        <v>1305</v>
      </c>
      <c r="AA36" s="1" t="s">
        <v>1329</v>
      </c>
      <c r="AB36" s="31">
        <f>(13.3+10.7+8+8.5+12.8+13.9+18.7+8)/8</f>
        <v>11.737500000000001</v>
      </c>
      <c r="AC36" s="31">
        <f>(16.7+13.3+10+10.7+16+17.3+23.4+10)/8</f>
        <v>14.675000000000001</v>
      </c>
      <c r="AD36" s="33" t="s">
        <v>45</v>
      </c>
    </row>
    <row r="37" spans="1:30" ht="72" x14ac:dyDescent="0.3">
      <c r="A37" t="s">
        <v>436</v>
      </c>
      <c r="B37" t="s">
        <v>367</v>
      </c>
      <c r="C37" t="s">
        <v>907</v>
      </c>
      <c r="D37" t="s">
        <v>908</v>
      </c>
      <c r="E37" t="s">
        <v>44</v>
      </c>
      <c r="F37" s="1" t="s">
        <v>371</v>
      </c>
      <c r="G37" s="20" t="s">
        <v>26</v>
      </c>
      <c r="H37" s="20" t="s">
        <v>31</v>
      </c>
      <c r="I37" s="20" t="s">
        <v>31</v>
      </c>
      <c r="J37" s="20" t="s">
        <v>31</v>
      </c>
      <c r="K37" s="20" t="s">
        <v>25</v>
      </c>
      <c r="L37" s="25" t="s">
        <v>35</v>
      </c>
      <c r="M37" s="25" t="s">
        <v>31</v>
      </c>
      <c r="N37" s="25" t="s">
        <v>31</v>
      </c>
      <c r="O37" s="1" t="s">
        <v>911</v>
      </c>
      <c r="P37" s="1" t="s">
        <v>611</v>
      </c>
      <c r="Q37" s="1" t="s">
        <v>910</v>
      </c>
      <c r="R37" s="12">
        <v>1</v>
      </c>
      <c r="S37" s="3" t="s">
        <v>909</v>
      </c>
      <c r="T37" s="8" t="s">
        <v>336</v>
      </c>
      <c r="U37" s="1" t="s">
        <v>43</v>
      </c>
      <c r="V37" s="1" t="s">
        <v>913</v>
      </c>
      <c r="W37" s="3" t="s">
        <v>38</v>
      </c>
      <c r="X37" t="s">
        <v>45</v>
      </c>
      <c r="Y37" t="s">
        <v>45</v>
      </c>
      <c r="Z37" s="1" t="s">
        <v>1305</v>
      </c>
      <c r="AA37" s="1" t="s">
        <v>912</v>
      </c>
      <c r="AB37" s="31">
        <f>(50+40+30+32+48+52+70.1+30)/8</f>
        <v>44.012500000000003</v>
      </c>
      <c r="AC37" s="31">
        <f>(66.7+53.4+40+42.7+64.1+69.4+93.4+40)/8</f>
        <v>58.712499999999991</v>
      </c>
      <c r="AD37" s="31">
        <f>(83.4+66.7+50+53.4+80.1+86.7+116.8+50)/8</f>
        <v>73.387500000000003</v>
      </c>
    </row>
    <row r="38" spans="1:30" ht="100.8" x14ac:dyDescent="0.3">
      <c r="A38" t="s">
        <v>436</v>
      </c>
      <c r="B38" t="s">
        <v>367</v>
      </c>
      <c r="C38" t="s">
        <v>874</v>
      </c>
      <c r="D38" t="s">
        <v>875</v>
      </c>
      <c r="E38" t="s">
        <v>44</v>
      </c>
      <c r="F38" s="1" t="s">
        <v>371</v>
      </c>
      <c r="G38" s="20" t="s">
        <v>25</v>
      </c>
      <c r="H38" s="20" t="s">
        <v>26</v>
      </c>
      <c r="I38" s="20" t="s">
        <v>26</v>
      </c>
      <c r="J38" s="20" t="s">
        <v>25</v>
      </c>
      <c r="K38" s="20" t="s">
        <v>31</v>
      </c>
      <c r="L38" s="25" t="s">
        <v>35</v>
      </c>
      <c r="M38" s="25" t="s">
        <v>26</v>
      </c>
      <c r="N38" s="25" t="s">
        <v>31</v>
      </c>
      <c r="O38" s="1" t="s">
        <v>412</v>
      </c>
      <c r="P38" s="1" t="s">
        <v>406</v>
      </c>
      <c r="Q38" s="1" t="s">
        <v>876</v>
      </c>
      <c r="R38" s="12">
        <v>1</v>
      </c>
      <c r="S38" s="3" t="s">
        <v>399</v>
      </c>
      <c r="T38" s="3" t="s">
        <v>336</v>
      </c>
      <c r="U38" s="1" t="s">
        <v>16</v>
      </c>
      <c r="V38" s="1" t="s">
        <v>877</v>
      </c>
      <c r="W38" s="3" t="s">
        <v>38</v>
      </c>
      <c r="X38" t="s">
        <v>45</v>
      </c>
      <c r="Y38" t="s">
        <v>45</v>
      </c>
      <c r="Z38" s="1" t="s">
        <v>1305</v>
      </c>
      <c r="AA38" s="1" t="s">
        <v>878</v>
      </c>
      <c r="AB38" s="31">
        <f>(50+40+30+32+48+52+70.1+30)/8</f>
        <v>44.012500000000003</v>
      </c>
      <c r="AC38" s="31">
        <f>(66.7+53.4+40+42.7+64.1+69.4+93.4+40)/8</f>
        <v>58.712499999999991</v>
      </c>
      <c r="AD38" s="31">
        <f>(83.4+66.7+50+53.4+80.1+86.7+116.8+50)/8</f>
        <v>73.387500000000003</v>
      </c>
    </row>
    <row r="39" spans="1:30" ht="57.6" x14ac:dyDescent="0.3">
      <c r="A39" t="s">
        <v>436</v>
      </c>
      <c r="B39" t="s">
        <v>367</v>
      </c>
      <c r="C39" t="s">
        <v>282</v>
      </c>
      <c r="D39" t="s">
        <v>283</v>
      </c>
      <c r="E39" t="s">
        <v>44</v>
      </c>
      <c r="F39" s="1" t="s">
        <v>365</v>
      </c>
      <c r="G39" s="20" t="s">
        <v>25</v>
      </c>
      <c r="H39" s="20" t="s">
        <v>26</v>
      </c>
      <c r="I39" s="20" t="s">
        <v>31</v>
      </c>
      <c r="J39" s="20" t="s">
        <v>26</v>
      </c>
      <c r="K39" s="20" t="s">
        <v>31</v>
      </c>
      <c r="L39" s="25" t="s">
        <v>35</v>
      </c>
      <c r="M39" s="25" t="s">
        <v>26</v>
      </c>
      <c r="N39" s="25" t="s">
        <v>25</v>
      </c>
      <c r="O39" s="1" t="s">
        <v>595</v>
      </c>
      <c r="P39" t="s">
        <v>406</v>
      </c>
      <c r="Q39" s="1" t="s">
        <v>594</v>
      </c>
      <c r="R39" s="7">
        <v>1</v>
      </c>
      <c r="S39" s="7">
        <v>20</v>
      </c>
      <c r="T39" s="3" t="s">
        <v>593</v>
      </c>
      <c r="U39" t="s">
        <v>182</v>
      </c>
      <c r="V39" s="1" t="s">
        <v>460</v>
      </c>
      <c r="W39" s="3" t="s">
        <v>38</v>
      </c>
      <c r="X39" t="s">
        <v>45</v>
      </c>
      <c r="Y39" t="s">
        <v>45</v>
      </c>
      <c r="Z39" s="1" t="s">
        <v>1305</v>
      </c>
      <c r="AA39" s="1" t="s">
        <v>592</v>
      </c>
      <c r="AB39" s="31">
        <f>(40+32+24+25.6+38.4+41.6+56+24)/8</f>
        <v>35.200000000000003</v>
      </c>
      <c r="AC39" s="31">
        <f>(50+40+30+32+48+52+70.1+30)/8</f>
        <v>44.012500000000003</v>
      </c>
      <c r="AD39" s="31">
        <f>(60.1+48+36+38.4+57.7+62.5+84.1+36)/8</f>
        <v>52.849999999999994</v>
      </c>
    </row>
    <row r="40" spans="1:30" ht="57.6" x14ac:dyDescent="0.3">
      <c r="A40" t="s">
        <v>436</v>
      </c>
      <c r="B40" s="13" t="s">
        <v>367</v>
      </c>
      <c r="C40" t="s">
        <v>327</v>
      </c>
      <c r="D40" t="s">
        <v>1040</v>
      </c>
      <c r="E40" t="s">
        <v>44</v>
      </c>
      <c r="F40" s="1" t="s">
        <v>371</v>
      </c>
      <c r="G40" s="20" t="s">
        <v>31</v>
      </c>
      <c r="H40" s="20" t="s">
        <v>26</v>
      </c>
      <c r="I40" s="20" t="s">
        <v>26</v>
      </c>
      <c r="J40" s="20" t="s">
        <v>25</v>
      </c>
      <c r="K40" s="20" t="s">
        <v>31</v>
      </c>
      <c r="L40" s="25" t="s">
        <v>18</v>
      </c>
      <c r="M40" s="25" t="s">
        <v>26</v>
      </c>
      <c r="N40" s="25" t="s">
        <v>25</v>
      </c>
      <c r="O40" s="1" t="s">
        <v>412</v>
      </c>
      <c r="P40" s="1" t="s">
        <v>406</v>
      </c>
      <c r="Q40" s="1" t="s">
        <v>696</v>
      </c>
      <c r="R40" s="7">
        <v>2</v>
      </c>
      <c r="S40" s="3" t="s">
        <v>336</v>
      </c>
      <c r="T40" s="3" t="s">
        <v>561</v>
      </c>
      <c r="U40" s="1" t="s">
        <v>16</v>
      </c>
      <c r="V40" s="1" t="s">
        <v>195</v>
      </c>
      <c r="W40" s="3" t="s">
        <v>38</v>
      </c>
      <c r="X40" t="s">
        <v>45</v>
      </c>
      <c r="Y40" t="s">
        <v>45</v>
      </c>
      <c r="Z40" s="1" t="s">
        <v>1305</v>
      </c>
      <c r="AA40" s="1" t="s">
        <v>695</v>
      </c>
      <c r="AB40" s="31">
        <f>(24+19.2+14.4+15.4+23.1+25+33.6+14.4)/8</f>
        <v>21.137499999999999</v>
      </c>
      <c r="AC40" s="31">
        <f>(32+25.6+19.2+20.5+30.7+33.3+44.8+19.2)/8</f>
        <v>28.162500000000001</v>
      </c>
      <c r="AD40" s="31">
        <f>(40+32+24+25.6+38.4+41.6+56+24)/8</f>
        <v>35.200000000000003</v>
      </c>
    </row>
    <row r="41" spans="1:30" ht="100.8" x14ac:dyDescent="0.3">
      <c r="A41" t="s">
        <v>436</v>
      </c>
      <c r="B41" s="13" t="s">
        <v>367</v>
      </c>
      <c r="C41" t="s">
        <v>106</v>
      </c>
      <c r="D41" t="s">
        <v>1041</v>
      </c>
      <c r="E41" t="s">
        <v>44</v>
      </c>
      <c r="F41" s="1" t="s">
        <v>371</v>
      </c>
      <c r="G41" s="20" t="s">
        <v>31</v>
      </c>
      <c r="H41" s="20" t="s">
        <v>26</v>
      </c>
      <c r="I41" s="20" t="s">
        <v>26</v>
      </c>
      <c r="J41" s="20" t="s">
        <v>31</v>
      </c>
      <c r="K41" s="20" t="s">
        <v>26</v>
      </c>
      <c r="L41" s="25" t="s">
        <v>26</v>
      </c>
      <c r="M41" s="25" t="s">
        <v>26</v>
      </c>
      <c r="N41" s="25" t="s">
        <v>25</v>
      </c>
      <c r="O41" s="1" t="s">
        <v>697</v>
      </c>
      <c r="P41" s="1" t="s">
        <v>406</v>
      </c>
      <c r="Q41" s="1" t="s">
        <v>698</v>
      </c>
      <c r="R41" s="7">
        <v>2</v>
      </c>
      <c r="S41" s="3" t="s">
        <v>24</v>
      </c>
      <c r="T41" s="3" t="s">
        <v>566</v>
      </c>
      <c r="U41" s="1" t="s">
        <v>16</v>
      </c>
      <c r="V41" s="1" t="s">
        <v>700</v>
      </c>
      <c r="W41" s="3" t="s">
        <v>38</v>
      </c>
      <c r="X41" t="s">
        <v>45</v>
      </c>
      <c r="Y41" t="s">
        <v>45</v>
      </c>
      <c r="Z41" s="1" t="s">
        <v>1305</v>
      </c>
      <c r="AA41" s="1" t="s">
        <v>699</v>
      </c>
      <c r="AB41" s="31">
        <f>(36+28.8+21.6+23.1+34.6+37.5+50.4+21.6)/8</f>
        <v>31.7</v>
      </c>
      <c r="AC41" s="31">
        <f>(45+36+27+28.8+43.2+46.8+63.1+27)/8</f>
        <v>39.612500000000004</v>
      </c>
      <c r="AD41" s="31">
        <f>(54+43.2+32.4+34.6+51.9+56.2+75.7+32.4)/8</f>
        <v>47.55</v>
      </c>
    </row>
    <row r="42" spans="1:30" ht="100.8" x14ac:dyDescent="0.3">
      <c r="A42" t="s">
        <v>436</v>
      </c>
      <c r="B42" t="s">
        <v>374</v>
      </c>
      <c r="C42" t="s">
        <v>107</v>
      </c>
      <c r="D42" t="s">
        <v>1042</v>
      </c>
      <c r="E42" t="s">
        <v>44</v>
      </c>
      <c r="F42" s="1" t="s">
        <v>371</v>
      </c>
      <c r="G42" s="20" t="s">
        <v>31</v>
      </c>
      <c r="H42" s="20" t="s">
        <v>26</v>
      </c>
      <c r="I42" s="20" t="s">
        <v>26</v>
      </c>
      <c r="J42" s="20" t="s">
        <v>26</v>
      </c>
      <c r="K42" s="20" t="s">
        <v>26</v>
      </c>
      <c r="L42" s="25" t="s">
        <v>26</v>
      </c>
      <c r="M42" s="25" t="s">
        <v>26</v>
      </c>
      <c r="N42" s="25" t="s">
        <v>25</v>
      </c>
      <c r="O42" s="1" t="s">
        <v>703</v>
      </c>
      <c r="P42" s="1" t="s">
        <v>391</v>
      </c>
      <c r="Q42" s="1" t="s">
        <v>701</v>
      </c>
      <c r="R42" s="7">
        <v>2</v>
      </c>
      <c r="S42" s="3" t="s">
        <v>556</v>
      </c>
      <c r="T42" s="3" t="s">
        <v>226</v>
      </c>
      <c r="U42" s="1" t="s">
        <v>182</v>
      </c>
      <c r="V42" s="1" t="s">
        <v>40</v>
      </c>
      <c r="W42" s="3" t="s">
        <v>38</v>
      </c>
      <c r="X42" t="s">
        <v>45</v>
      </c>
      <c r="Y42" t="s">
        <v>45</v>
      </c>
      <c r="Z42" s="1" t="s">
        <v>1305</v>
      </c>
      <c r="AA42" s="1" t="s">
        <v>702</v>
      </c>
      <c r="AB42" s="31">
        <f>(18+14.4+10.8+11.5+17.3+18.7+25.2+10.8)/8</f>
        <v>15.8375</v>
      </c>
      <c r="AC42" s="33">
        <f>(21+16.8+12.6+13.5+20.2+21.9+29.4+12.6)/8</f>
        <v>18.5</v>
      </c>
      <c r="AD42" s="33" t="s">
        <v>45</v>
      </c>
    </row>
    <row r="43" spans="1:30" ht="86.4" x14ac:dyDescent="0.3">
      <c r="A43" t="s">
        <v>436</v>
      </c>
      <c r="B43" s="13" t="s">
        <v>367</v>
      </c>
      <c r="C43" t="s">
        <v>108</v>
      </c>
      <c r="D43" t="s">
        <v>1043</v>
      </c>
      <c r="E43" t="s">
        <v>44</v>
      </c>
      <c r="F43" s="1" t="s">
        <v>371</v>
      </c>
      <c r="G43" s="20" t="s">
        <v>31</v>
      </c>
      <c r="H43" s="20" t="s">
        <v>26</v>
      </c>
      <c r="I43" s="20" t="s">
        <v>31</v>
      </c>
      <c r="J43" s="20" t="s">
        <v>25</v>
      </c>
      <c r="K43" s="20" t="s">
        <v>31</v>
      </c>
      <c r="L43" s="25" t="s">
        <v>25</v>
      </c>
      <c r="M43" s="25" t="s">
        <v>25</v>
      </c>
      <c r="N43" s="25" t="s">
        <v>35</v>
      </c>
      <c r="O43" s="1" t="s">
        <v>706</v>
      </c>
      <c r="P43" s="1" t="s">
        <v>406</v>
      </c>
      <c r="Q43" s="1" t="s">
        <v>704</v>
      </c>
      <c r="R43" s="7">
        <v>2</v>
      </c>
      <c r="S43" s="3" t="s">
        <v>24</v>
      </c>
      <c r="T43" s="3" t="s">
        <v>556</v>
      </c>
      <c r="U43" s="1" t="s">
        <v>172</v>
      </c>
      <c r="V43" s="1" t="s">
        <v>705</v>
      </c>
      <c r="W43" s="3" t="s">
        <v>38</v>
      </c>
      <c r="X43" t="s">
        <v>45</v>
      </c>
      <c r="Y43" t="s">
        <v>45</v>
      </c>
      <c r="Z43" s="1" t="s">
        <v>1305</v>
      </c>
      <c r="AA43" s="1" t="s">
        <v>765</v>
      </c>
      <c r="AB43" s="31">
        <f>(36+28.8+21.6+23.1+34.6+37.5+50.4+21.6)/8</f>
        <v>31.7</v>
      </c>
      <c r="AC43" s="31">
        <f>(45+36+27+28.8+43.2+46.8+63.1+27)/8</f>
        <v>39.612500000000004</v>
      </c>
      <c r="AD43" s="31">
        <f>(54+43.2+32.4+34.6+51.9+56.2+75.7+32.4)/8</f>
        <v>47.55</v>
      </c>
    </row>
    <row r="44" spans="1:30" ht="129.6" x14ac:dyDescent="0.3">
      <c r="A44" t="s">
        <v>436</v>
      </c>
      <c r="B44" s="13" t="s">
        <v>374</v>
      </c>
      <c r="C44" t="s">
        <v>863</v>
      </c>
      <c r="D44" t="s">
        <v>1044</v>
      </c>
      <c r="E44" t="s">
        <v>44</v>
      </c>
      <c r="F44" s="1" t="s">
        <v>869</v>
      </c>
      <c r="G44" s="20" t="s">
        <v>31</v>
      </c>
      <c r="H44" s="20" t="s">
        <v>26</v>
      </c>
      <c r="I44" s="20" t="s">
        <v>31</v>
      </c>
      <c r="J44" s="20" t="s">
        <v>26</v>
      </c>
      <c r="K44" s="20" t="s">
        <v>31</v>
      </c>
      <c r="L44" s="25" t="s">
        <v>35</v>
      </c>
      <c r="M44" s="25" t="s">
        <v>35</v>
      </c>
      <c r="N44" s="25" t="s">
        <v>35</v>
      </c>
      <c r="O44" s="1" t="s">
        <v>867</v>
      </c>
      <c r="P44" s="1" t="s">
        <v>406</v>
      </c>
      <c r="Q44" s="1" t="s">
        <v>866</v>
      </c>
      <c r="R44" s="7">
        <v>1</v>
      </c>
      <c r="S44" s="3" t="s">
        <v>864</v>
      </c>
      <c r="T44" s="3" t="s">
        <v>865</v>
      </c>
      <c r="U44" s="1" t="s">
        <v>868</v>
      </c>
      <c r="V44" s="1" t="s">
        <v>196</v>
      </c>
      <c r="W44" s="3" t="s">
        <v>38</v>
      </c>
      <c r="X44" t="s">
        <v>45</v>
      </c>
      <c r="Y44" t="s">
        <v>45</v>
      </c>
      <c r="Z44" s="1" t="s">
        <v>1305</v>
      </c>
      <c r="AA44" s="1" t="s">
        <v>1331</v>
      </c>
      <c r="AB44" s="31">
        <f>(40+32+24+25.6+38.4+41.6+56+24)/8</f>
        <v>35.200000000000003</v>
      </c>
      <c r="AC44" s="31">
        <f>(50+40+30+32+48+52+70.1+30)/8</f>
        <v>44.012500000000003</v>
      </c>
      <c r="AD44" s="31">
        <f>(60.1+48+36+38.4+57.7+62.5+84.1+36)/8</f>
        <v>52.849999999999994</v>
      </c>
    </row>
    <row r="45" spans="1:30" ht="72" x14ac:dyDescent="0.3">
      <c r="A45" t="s">
        <v>436</v>
      </c>
      <c r="B45" s="13" t="s">
        <v>367</v>
      </c>
      <c r="C45" t="s">
        <v>167</v>
      </c>
      <c r="D45" t="s">
        <v>316</v>
      </c>
      <c r="E45" t="s">
        <v>14</v>
      </c>
      <c r="F45" s="1" t="s">
        <v>365</v>
      </c>
      <c r="G45" s="20" t="s">
        <v>25</v>
      </c>
      <c r="H45" s="20" t="s">
        <v>26</v>
      </c>
      <c r="I45" s="20" t="s">
        <v>25</v>
      </c>
      <c r="J45" s="20" t="s">
        <v>26</v>
      </c>
      <c r="K45" s="20" t="s">
        <v>26</v>
      </c>
      <c r="L45" s="25" t="s">
        <v>35</v>
      </c>
      <c r="M45" s="25" t="s">
        <v>26</v>
      </c>
      <c r="N45" s="25" t="s">
        <v>31</v>
      </c>
      <c r="O45" s="1" t="s">
        <v>872</v>
      </c>
      <c r="P45" s="1" t="s">
        <v>406</v>
      </c>
      <c r="Q45" s="1" t="s">
        <v>871</v>
      </c>
      <c r="R45" s="28">
        <v>2</v>
      </c>
      <c r="S45" s="3" t="s">
        <v>336</v>
      </c>
      <c r="T45" s="3" t="s">
        <v>389</v>
      </c>
      <c r="U45" s="1" t="s">
        <v>385</v>
      </c>
      <c r="V45" s="1" t="s">
        <v>873</v>
      </c>
      <c r="W45" s="8" t="s">
        <v>935</v>
      </c>
      <c r="X45" t="s">
        <v>45</v>
      </c>
      <c r="Y45" t="s">
        <v>45</v>
      </c>
      <c r="Z45" s="1" t="s">
        <v>1305</v>
      </c>
      <c r="AA45" s="1" t="s">
        <v>870</v>
      </c>
      <c r="AB45" s="31">
        <f>(40+32+24+25.6+38.4+41.6+56+24)/8</f>
        <v>35.200000000000003</v>
      </c>
      <c r="AC45" s="31">
        <f>(50+40+30+32+48+52+70.1+30)/8</f>
        <v>44.012500000000003</v>
      </c>
      <c r="AD45" s="31">
        <f>(60.1+48+36+38.4+57.7+62.5+84.1+36)/8</f>
        <v>52.849999999999994</v>
      </c>
    </row>
    <row r="46" spans="1:30" ht="57.6" x14ac:dyDescent="0.3">
      <c r="A46" t="s">
        <v>436</v>
      </c>
      <c r="B46" s="13" t="s">
        <v>367</v>
      </c>
      <c r="C46" t="s">
        <v>109</v>
      </c>
      <c r="D46" t="s">
        <v>320</v>
      </c>
      <c r="E46" t="s">
        <v>44</v>
      </c>
      <c r="F46" s="1" t="s">
        <v>371</v>
      </c>
      <c r="G46" s="20" t="s">
        <v>31</v>
      </c>
      <c r="H46" s="20" t="s">
        <v>26</v>
      </c>
      <c r="I46" s="20" t="s">
        <v>26</v>
      </c>
      <c r="J46" s="20" t="s">
        <v>26</v>
      </c>
      <c r="K46" s="20" t="s">
        <v>26</v>
      </c>
      <c r="L46" s="25" t="s">
        <v>25</v>
      </c>
      <c r="M46" s="25" t="s">
        <v>25</v>
      </c>
      <c r="N46" s="25" t="s">
        <v>35</v>
      </c>
      <c r="O46" s="1" t="s">
        <v>1324</v>
      </c>
      <c r="P46" s="1" t="s">
        <v>391</v>
      </c>
      <c r="Q46" s="1" t="s">
        <v>707</v>
      </c>
      <c r="R46" s="7">
        <v>2</v>
      </c>
      <c r="S46" s="3" t="s">
        <v>24</v>
      </c>
      <c r="T46" s="3" t="s">
        <v>556</v>
      </c>
      <c r="U46" s="1" t="s">
        <v>459</v>
      </c>
      <c r="V46" s="1" t="s">
        <v>40</v>
      </c>
      <c r="W46" s="3" t="s">
        <v>38</v>
      </c>
      <c r="X46" t="s">
        <v>45</v>
      </c>
      <c r="Y46" t="s">
        <v>45</v>
      </c>
      <c r="Z46" s="1" t="s">
        <v>1305</v>
      </c>
      <c r="AA46" s="1" t="s">
        <v>766</v>
      </c>
      <c r="AB46" s="31">
        <f>(36+28.8+21.6+23.1+34.6+37.5+50.4+21.6)/8</f>
        <v>31.7</v>
      </c>
      <c r="AC46" s="31">
        <f>(45+36+27+28.8+43.2+46.8+63.1+27)/8</f>
        <v>39.612500000000004</v>
      </c>
      <c r="AD46" s="31">
        <f>(54+43.2+32.4+34.6+51.9+56.2+75.7+32.4)/8</f>
        <v>47.55</v>
      </c>
    </row>
    <row r="47" spans="1:30" ht="86.4" x14ac:dyDescent="0.3">
      <c r="A47" t="s">
        <v>436</v>
      </c>
      <c r="B47" s="13" t="s">
        <v>367</v>
      </c>
      <c r="C47" t="s">
        <v>921</v>
      </c>
      <c r="D47" t="s">
        <v>922</v>
      </c>
      <c r="E47" t="s">
        <v>44</v>
      </c>
      <c r="F47" s="1" t="s">
        <v>371</v>
      </c>
      <c r="G47" s="20" t="s">
        <v>31</v>
      </c>
      <c r="H47" s="20" t="s">
        <v>26</v>
      </c>
      <c r="I47" s="20" t="s">
        <v>25</v>
      </c>
      <c r="J47" s="20" t="s">
        <v>26</v>
      </c>
      <c r="K47" s="20" t="s">
        <v>26</v>
      </c>
      <c r="L47" s="25" t="s">
        <v>35</v>
      </c>
      <c r="M47" s="25" t="s">
        <v>35</v>
      </c>
      <c r="N47" s="25" t="s">
        <v>31</v>
      </c>
      <c r="O47" s="1" t="s">
        <v>679</v>
      </c>
      <c r="P47" s="1" t="s">
        <v>391</v>
      </c>
      <c r="Q47" s="1" t="s">
        <v>924</v>
      </c>
      <c r="R47" s="7">
        <v>1</v>
      </c>
      <c r="S47" s="3" t="s">
        <v>393</v>
      </c>
      <c r="T47" s="3" t="s">
        <v>923</v>
      </c>
      <c r="U47" s="1" t="s">
        <v>385</v>
      </c>
      <c r="V47" s="1" t="s">
        <v>913</v>
      </c>
      <c r="W47" s="3" t="s">
        <v>936</v>
      </c>
      <c r="X47" t="s">
        <v>45</v>
      </c>
      <c r="Y47" t="s">
        <v>45</v>
      </c>
      <c r="Z47" s="1" t="s">
        <v>1305</v>
      </c>
      <c r="AA47" s="1" t="s">
        <v>925</v>
      </c>
      <c r="AB47" s="31">
        <f>(36+28.8+21.6+23.1+34.6+37.5+50.4+21.6)/8</f>
        <v>31.7</v>
      </c>
      <c r="AC47" s="31">
        <f>(45+36+27+28.8+43.2+46.8+63.1+27)/8</f>
        <v>39.612500000000004</v>
      </c>
      <c r="AD47" s="31">
        <f>(54+43.2+32.4+34.6+51.9+56.2+75.7+32.4)/8</f>
        <v>47.55</v>
      </c>
    </row>
    <row r="48" spans="1:30" ht="86.4" x14ac:dyDescent="0.3">
      <c r="A48" t="s">
        <v>436</v>
      </c>
      <c r="B48" s="13" t="s">
        <v>367</v>
      </c>
      <c r="C48" t="s">
        <v>931</v>
      </c>
      <c r="D48" t="s">
        <v>1045</v>
      </c>
      <c r="E48" t="s">
        <v>44</v>
      </c>
      <c r="F48" s="1" t="s">
        <v>371</v>
      </c>
      <c r="G48" s="20" t="s">
        <v>31</v>
      </c>
      <c r="H48" s="20" t="s">
        <v>26</v>
      </c>
      <c r="I48" s="20" t="s">
        <v>31</v>
      </c>
      <c r="J48" s="20" t="s">
        <v>31</v>
      </c>
      <c r="K48" s="20" t="s">
        <v>26</v>
      </c>
      <c r="L48" s="25" t="s">
        <v>26</v>
      </c>
      <c r="M48" s="25" t="s">
        <v>31</v>
      </c>
      <c r="N48" s="25" t="s">
        <v>26</v>
      </c>
      <c r="O48" s="1" t="s">
        <v>679</v>
      </c>
      <c r="P48" s="1" t="s">
        <v>391</v>
      </c>
      <c r="Q48" s="1" t="s">
        <v>940</v>
      </c>
      <c r="R48" s="7">
        <v>2</v>
      </c>
      <c r="S48" s="3" t="s">
        <v>336</v>
      </c>
      <c r="T48" s="3" t="s">
        <v>923</v>
      </c>
      <c r="U48" s="1" t="s">
        <v>385</v>
      </c>
      <c r="V48" s="1" t="s">
        <v>196</v>
      </c>
      <c r="W48" s="3" t="s">
        <v>936</v>
      </c>
      <c r="X48" t="s">
        <v>45</v>
      </c>
      <c r="Y48" t="s">
        <v>45</v>
      </c>
      <c r="Z48" s="1" t="s">
        <v>1305</v>
      </c>
      <c r="AA48" s="1" t="s">
        <v>941</v>
      </c>
      <c r="AB48" s="31" t="s">
        <v>45</v>
      </c>
      <c r="AC48" s="31" t="s">
        <v>45</v>
      </c>
      <c r="AD48" s="31" t="s">
        <v>45</v>
      </c>
    </row>
    <row r="49" spans="1:30" ht="86.4" x14ac:dyDescent="0.3">
      <c r="A49" t="s">
        <v>436</v>
      </c>
      <c r="B49" s="13" t="s">
        <v>367</v>
      </c>
      <c r="C49" t="s">
        <v>932</v>
      </c>
      <c r="D49" t="s">
        <v>1045</v>
      </c>
      <c r="E49" t="s">
        <v>44</v>
      </c>
      <c r="F49" s="1" t="s">
        <v>371</v>
      </c>
      <c r="G49" s="20" t="s">
        <v>26</v>
      </c>
      <c r="H49" s="20" t="s">
        <v>18</v>
      </c>
      <c r="I49" s="20" t="s">
        <v>31</v>
      </c>
      <c r="J49" s="20" t="s">
        <v>25</v>
      </c>
      <c r="K49" s="20" t="s">
        <v>25</v>
      </c>
      <c r="L49" s="25" t="s">
        <v>18</v>
      </c>
      <c r="M49" s="25" t="s">
        <v>31</v>
      </c>
      <c r="N49" s="25" t="s">
        <v>26</v>
      </c>
      <c r="O49" s="1" t="s">
        <v>679</v>
      </c>
      <c r="P49" s="1" t="s">
        <v>391</v>
      </c>
      <c r="Q49" s="1" t="s">
        <v>940</v>
      </c>
      <c r="R49" s="7">
        <v>3</v>
      </c>
      <c r="S49" s="2" t="s">
        <v>566</v>
      </c>
      <c r="T49" s="3" t="s">
        <v>942</v>
      </c>
      <c r="U49" s="1" t="s">
        <v>385</v>
      </c>
      <c r="V49" s="1" t="s">
        <v>196</v>
      </c>
      <c r="W49" s="3" t="s">
        <v>937</v>
      </c>
      <c r="X49" t="s">
        <v>45</v>
      </c>
      <c r="Y49" t="s">
        <v>45</v>
      </c>
      <c r="Z49" s="1" t="s">
        <v>1305</v>
      </c>
      <c r="AA49" s="1" t="s">
        <v>943</v>
      </c>
      <c r="AB49" s="31" t="s">
        <v>45</v>
      </c>
      <c r="AC49" s="31" t="s">
        <v>45</v>
      </c>
      <c r="AD49" s="31" t="s">
        <v>45</v>
      </c>
    </row>
    <row r="50" spans="1:30" ht="100.8" x14ac:dyDescent="0.3">
      <c r="A50" t="s">
        <v>436</v>
      </c>
      <c r="B50" s="13" t="s">
        <v>367</v>
      </c>
      <c r="C50" t="s">
        <v>926</v>
      </c>
      <c r="D50" t="s">
        <v>927</v>
      </c>
      <c r="E50" t="s">
        <v>44</v>
      </c>
      <c r="F50" s="1" t="s">
        <v>371</v>
      </c>
      <c r="G50" s="20" t="s">
        <v>31</v>
      </c>
      <c r="H50" s="20" t="s">
        <v>26</v>
      </c>
      <c r="I50" s="20" t="s">
        <v>25</v>
      </c>
      <c r="J50" s="20" t="s">
        <v>26</v>
      </c>
      <c r="K50" s="20" t="s">
        <v>26</v>
      </c>
      <c r="L50" s="25" t="s">
        <v>35</v>
      </c>
      <c r="M50" s="25" t="s">
        <v>35</v>
      </c>
      <c r="N50" s="25" t="s">
        <v>31</v>
      </c>
      <c r="O50" s="1" t="s">
        <v>679</v>
      </c>
      <c r="P50" s="1" t="s">
        <v>391</v>
      </c>
      <c r="Q50" s="1" t="s">
        <v>929</v>
      </c>
      <c r="R50" s="7">
        <v>1</v>
      </c>
      <c r="S50" s="3" t="s">
        <v>671</v>
      </c>
      <c r="T50" s="3" t="s">
        <v>928</v>
      </c>
      <c r="U50" s="1" t="s">
        <v>385</v>
      </c>
      <c r="V50" s="1" t="s">
        <v>882</v>
      </c>
      <c r="W50" s="3" t="s">
        <v>38</v>
      </c>
      <c r="X50" t="s">
        <v>45</v>
      </c>
      <c r="Y50" t="s">
        <v>45</v>
      </c>
      <c r="Z50" s="1" t="s">
        <v>1305</v>
      </c>
      <c r="AA50" s="1" t="s">
        <v>930</v>
      </c>
      <c r="AB50" s="31">
        <f>(50+40+30+32+48+52+70.1+30)/8</f>
        <v>44.012500000000003</v>
      </c>
      <c r="AC50" s="31">
        <f>(66.7+53.4+40+42.7+64.1+69.4+93.4+40)/8</f>
        <v>58.712499999999991</v>
      </c>
      <c r="AD50" s="31">
        <f>(83.4+66.7+50+53.4+80.1+86.7+116.8+50)/8</f>
        <v>73.387500000000003</v>
      </c>
    </row>
    <row r="51" spans="1:30" ht="100.8" x14ac:dyDescent="0.3">
      <c r="A51" t="s">
        <v>436</v>
      </c>
      <c r="B51" s="13" t="s">
        <v>367</v>
      </c>
      <c r="C51" t="s">
        <v>933</v>
      </c>
      <c r="D51" t="s">
        <v>1046</v>
      </c>
      <c r="E51" t="s">
        <v>44</v>
      </c>
      <c r="F51" s="1" t="s">
        <v>371</v>
      </c>
      <c r="G51" s="20" t="s">
        <v>26</v>
      </c>
      <c r="H51" s="20" t="s">
        <v>26</v>
      </c>
      <c r="I51" s="20" t="s">
        <v>31</v>
      </c>
      <c r="J51" s="20" t="s">
        <v>31</v>
      </c>
      <c r="K51" s="20" t="s">
        <v>31</v>
      </c>
      <c r="L51" s="25" t="s">
        <v>26</v>
      </c>
      <c r="M51" s="25" t="s">
        <v>31</v>
      </c>
      <c r="N51" s="25" t="s">
        <v>26</v>
      </c>
      <c r="O51" s="1" t="s">
        <v>679</v>
      </c>
      <c r="P51" s="1" t="s">
        <v>391</v>
      </c>
      <c r="Q51" s="1" t="s">
        <v>944</v>
      </c>
      <c r="R51" s="7">
        <v>1</v>
      </c>
      <c r="S51" s="3" t="s">
        <v>671</v>
      </c>
      <c r="T51" s="3" t="s">
        <v>928</v>
      </c>
      <c r="U51" s="1" t="s">
        <v>946</v>
      </c>
      <c r="V51" s="1" t="s">
        <v>882</v>
      </c>
      <c r="W51" s="8" t="s">
        <v>947</v>
      </c>
      <c r="X51" t="s">
        <v>45</v>
      </c>
      <c r="Y51" t="s">
        <v>45</v>
      </c>
      <c r="Z51" s="1" t="s">
        <v>1305</v>
      </c>
      <c r="AA51" s="1" t="s">
        <v>945</v>
      </c>
      <c r="AB51" s="31" t="s">
        <v>45</v>
      </c>
      <c r="AC51" s="31" t="s">
        <v>45</v>
      </c>
      <c r="AD51" s="31" t="s">
        <v>45</v>
      </c>
    </row>
    <row r="52" spans="1:30" ht="100.8" x14ac:dyDescent="0.3">
      <c r="A52" t="s">
        <v>436</v>
      </c>
      <c r="B52" s="13" t="s">
        <v>367</v>
      </c>
      <c r="C52" t="s">
        <v>934</v>
      </c>
      <c r="D52" t="s">
        <v>1046</v>
      </c>
      <c r="E52" t="s">
        <v>44</v>
      </c>
      <c r="F52" s="1" t="s">
        <v>371</v>
      </c>
      <c r="G52" s="20" t="s">
        <v>26</v>
      </c>
      <c r="H52" s="20" t="s">
        <v>26</v>
      </c>
      <c r="I52" s="20" t="s">
        <v>31</v>
      </c>
      <c r="J52" s="20" t="s">
        <v>31</v>
      </c>
      <c r="K52" s="20" t="s">
        <v>26</v>
      </c>
      <c r="L52" s="25" t="s">
        <v>26</v>
      </c>
      <c r="M52" s="25" t="s">
        <v>31</v>
      </c>
      <c r="N52" s="25" t="s">
        <v>26</v>
      </c>
      <c r="O52" s="1" t="s">
        <v>679</v>
      </c>
      <c r="P52" s="1" t="s">
        <v>391</v>
      </c>
      <c r="Q52" s="1" t="s">
        <v>949</v>
      </c>
      <c r="R52" s="7">
        <v>1</v>
      </c>
      <c r="S52" s="3" t="s">
        <v>671</v>
      </c>
      <c r="T52" s="3" t="s">
        <v>928</v>
      </c>
      <c r="U52" s="1" t="s">
        <v>946</v>
      </c>
      <c r="V52" s="1" t="s">
        <v>196</v>
      </c>
      <c r="W52" s="3" t="s">
        <v>936</v>
      </c>
      <c r="X52" t="s">
        <v>45</v>
      </c>
      <c r="Y52" t="s">
        <v>45</v>
      </c>
      <c r="Z52" s="1" t="s">
        <v>1305</v>
      </c>
      <c r="AA52" s="1" t="s">
        <v>948</v>
      </c>
      <c r="AB52" s="31" t="s">
        <v>45</v>
      </c>
      <c r="AC52" s="31" t="s">
        <v>45</v>
      </c>
      <c r="AD52" s="31" t="s">
        <v>45</v>
      </c>
    </row>
    <row r="53" spans="1:30" ht="57.6" x14ac:dyDescent="0.3">
      <c r="A53" t="s">
        <v>436</v>
      </c>
      <c r="B53" s="13" t="s">
        <v>367</v>
      </c>
      <c r="C53" t="s">
        <v>708</v>
      </c>
      <c r="D53" t="s">
        <v>1047</v>
      </c>
      <c r="E53" t="s">
        <v>44</v>
      </c>
      <c r="F53" s="1" t="s">
        <v>371</v>
      </c>
      <c r="G53" s="20" t="s">
        <v>25</v>
      </c>
      <c r="H53" s="20" t="s">
        <v>26</v>
      </c>
      <c r="I53" s="20" t="s">
        <v>26</v>
      </c>
      <c r="J53" s="20" t="s">
        <v>31</v>
      </c>
      <c r="K53" s="20" t="s">
        <v>31</v>
      </c>
      <c r="L53" s="25" t="s">
        <v>25</v>
      </c>
      <c r="M53" s="25" t="s">
        <v>25</v>
      </c>
      <c r="N53" s="25" t="s">
        <v>35</v>
      </c>
      <c r="O53" s="1" t="s">
        <v>711</v>
      </c>
      <c r="P53" s="1" t="s">
        <v>391</v>
      </c>
      <c r="Q53" s="1" t="s">
        <v>712</v>
      </c>
      <c r="R53" s="12" t="s">
        <v>663</v>
      </c>
      <c r="S53" s="3" t="s">
        <v>709</v>
      </c>
      <c r="T53" s="3" t="s">
        <v>41</v>
      </c>
      <c r="U53" s="1" t="s">
        <v>242</v>
      </c>
      <c r="V53" s="1" t="s">
        <v>713</v>
      </c>
      <c r="W53" s="3" t="s">
        <v>38</v>
      </c>
      <c r="X53" t="s">
        <v>45</v>
      </c>
      <c r="Y53" t="s">
        <v>45</v>
      </c>
      <c r="Z53" s="1" t="s">
        <v>1305</v>
      </c>
      <c r="AA53" s="1" t="s">
        <v>710</v>
      </c>
      <c r="AB53" s="31">
        <f>(23.4+18.7+14+14.9+22.4+24.3+32.7+14)/8</f>
        <v>20.55</v>
      </c>
      <c r="AC53" s="31">
        <f>(33.4+26.7+20+21.4+32+34.7+46.7+20)/8</f>
        <v>29.362499999999997</v>
      </c>
      <c r="AD53" s="31">
        <f>(40+32+24+25.6+38.4+41.6+56+24)/8</f>
        <v>35.200000000000003</v>
      </c>
    </row>
    <row r="54" spans="1:30" ht="57.6" x14ac:dyDescent="0.3">
      <c r="A54" t="s">
        <v>436</v>
      </c>
      <c r="B54" s="13" t="s">
        <v>367</v>
      </c>
      <c r="C54" t="s">
        <v>110</v>
      </c>
      <c r="D54" t="s">
        <v>1047</v>
      </c>
      <c r="E54" t="s">
        <v>44</v>
      </c>
      <c r="F54" s="1" t="s">
        <v>371</v>
      </c>
      <c r="G54" s="20" t="s">
        <v>25</v>
      </c>
      <c r="H54" s="20" t="s">
        <v>26</v>
      </c>
      <c r="I54" s="20" t="s">
        <v>26</v>
      </c>
      <c r="J54" s="20" t="s">
        <v>31</v>
      </c>
      <c r="K54" s="20" t="s">
        <v>31</v>
      </c>
      <c r="L54" s="25" t="s">
        <v>25</v>
      </c>
      <c r="M54" s="25" t="s">
        <v>25</v>
      </c>
      <c r="N54" s="25" t="s">
        <v>35</v>
      </c>
      <c r="O54" s="1" t="s">
        <v>711</v>
      </c>
      <c r="P54" s="1" t="s">
        <v>391</v>
      </c>
      <c r="Q54" s="1" t="s">
        <v>715</v>
      </c>
      <c r="R54" s="12" t="s">
        <v>663</v>
      </c>
      <c r="S54" s="3" t="s">
        <v>432</v>
      </c>
      <c r="T54" s="3" t="s">
        <v>389</v>
      </c>
      <c r="U54" s="1" t="s">
        <v>242</v>
      </c>
      <c r="V54" s="1" t="s">
        <v>713</v>
      </c>
      <c r="W54" s="3" t="s">
        <v>38</v>
      </c>
      <c r="X54" t="s">
        <v>45</v>
      </c>
      <c r="Y54" t="s">
        <v>45</v>
      </c>
      <c r="Z54" s="1" t="s">
        <v>1305</v>
      </c>
      <c r="AA54" s="1" t="s">
        <v>714</v>
      </c>
      <c r="AB54" s="31">
        <f>(40+32+24+25.6+38.4+41.6+56+24)/8</f>
        <v>35.200000000000003</v>
      </c>
      <c r="AC54" s="31">
        <f>(50+40+30+32+48+52+70.1+30)/8</f>
        <v>44.012500000000003</v>
      </c>
      <c r="AD54" s="31">
        <f>(60.1+48+36+38.4+57.7+65.5+84.1+36)/8</f>
        <v>53.224999999999994</v>
      </c>
    </row>
    <row r="55" spans="1:30" ht="72" x14ac:dyDescent="0.3">
      <c r="A55" t="s">
        <v>436</v>
      </c>
      <c r="B55" s="13" t="s">
        <v>367</v>
      </c>
      <c r="C55" t="s">
        <v>111</v>
      </c>
      <c r="D55" t="s">
        <v>1047</v>
      </c>
      <c r="E55" t="s">
        <v>44</v>
      </c>
      <c r="F55" s="1" t="s">
        <v>371</v>
      </c>
      <c r="G55" s="20" t="s">
        <v>25</v>
      </c>
      <c r="H55" s="20" t="s">
        <v>26</v>
      </c>
      <c r="I55" s="20" t="s">
        <v>26</v>
      </c>
      <c r="J55" s="20" t="s">
        <v>31</v>
      </c>
      <c r="K55" s="20" t="s">
        <v>31</v>
      </c>
      <c r="L55" s="25" t="s">
        <v>25</v>
      </c>
      <c r="M55" s="25" t="s">
        <v>25</v>
      </c>
      <c r="N55" s="25" t="s">
        <v>35</v>
      </c>
      <c r="O55" s="1" t="s">
        <v>711</v>
      </c>
      <c r="P55" s="1" t="s">
        <v>406</v>
      </c>
      <c r="Q55" s="1" t="s">
        <v>717</v>
      </c>
      <c r="R55" s="7">
        <v>2</v>
      </c>
      <c r="S55" s="3" t="s">
        <v>336</v>
      </c>
      <c r="T55" s="3" t="s">
        <v>41</v>
      </c>
      <c r="U55" s="1" t="s">
        <v>242</v>
      </c>
      <c r="V55" s="1" t="s">
        <v>713</v>
      </c>
      <c r="W55" s="3" t="s">
        <v>38</v>
      </c>
      <c r="X55" t="s">
        <v>45</v>
      </c>
      <c r="Y55" t="s">
        <v>45</v>
      </c>
      <c r="Z55" s="1" t="s">
        <v>1305</v>
      </c>
      <c r="AA55" s="1" t="s">
        <v>716</v>
      </c>
      <c r="AB55" s="31">
        <f>(23.4+18.7+14+14.9+22.4+24.3+32.7+14)/8</f>
        <v>20.55</v>
      </c>
      <c r="AC55" s="31">
        <f>(33.4+26.7+20+21.4+32+34.7+46.7+20)/8</f>
        <v>29.362499999999997</v>
      </c>
      <c r="AD55" s="31">
        <f>(40+32+24+25.6+38.4+41.6+56+24)/8</f>
        <v>35.200000000000003</v>
      </c>
    </row>
    <row r="56" spans="1:30" ht="57.6" x14ac:dyDescent="0.3">
      <c r="A56" t="s">
        <v>436</v>
      </c>
      <c r="B56" s="13" t="s">
        <v>367</v>
      </c>
      <c r="C56" t="s">
        <v>289</v>
      </c>
      <c r="D56" t="s">
        <v>290</v>
      </c>
      <c r="E56" t="s">
        <v>44</v>
      </c>
      <c r="F56" s="1" t="s">
        <v>371</v>
      </c>
      <c r="G56" s="20" t="s">
        <v>25</v>
      </c>
      <c r="H56" s="20" t="s">
        <v>26</v>
      </c>
      <c r="I56" s="20" t="s">
        <v>26</v>
      </c>
      <c r="J56" s="20" t="s">
        <v>31</v>
      </c>
      <c r="K56" s="20" t="s">
        <v>31</v>
      </c>
      <c r="L56" s="25" t="s">
        <v>25</v>
      </c>
      <c r="M56" s="25" t="s">
        <v>26</v>
      </c>
      <c r="N56" s="25" t="s">
        <v>35</v>
      </c>
      <c r="O56" s="1" t="s">
        <v>721</v>
      </c>
      <c r="P56" s="1" t="s">
        <v>406</v>
      </c>
      <c r="Q56" s="1" t="s">
        <v>719</v>
      </c>
      <c r="R56" s="7">
        <v>1</v>
      </c>
      <c r="S56" s="3" t="s">
        <v>393</v>
      </c>
      <c r="T56" s="3" t="s">
        <v>677</v>
      </c>
      <c r="U56" s="1" t="s">
        <v>242</v>
      </c>
      <c r="V56" s="1" t="s">
        <v>720</v>
      </c>
      <c r="W56" s="3" t="s">
        <v>38</v>
      </c>
      <c r="X56" t="s">
        <v>45</v>
      </c>
      <c r="Y56" t="s">
        <v>45</v>
      </c>
      <c r="Z56" s="1" t="s">
        <v>1306</v>
      </c>
      <c r="AA56" s="1" t="s">
        <v>718</v>
      </c>
      <c r="AB56" s="31">
        <f>(40+32+24+25.6+38.4+41.6+56+24)/8</f>
        <v>35.200000000000003</v>
      </c>
      <c r="AC56" s="31">
        <f>(50+40+30+32+48+52+70.1+30)/8</f>
        <v>44.012500000000003</v>
      </c>
      <c r="AD56" s="31">
        <f>(60.1+48+36+38.4+57.7+65.5+84.1+36)/8</f>
        <v>53.224999999999994</v>
      </c>
    </row>
    <row r="57" spans="1:30" ht="57.6" x14ac:dyDescent="0.3">
      <c r="A57" t="s">
        <v>436</v>
      </c>
      <c r="B57" s="13" t="s">
        <v>367</v>
      </c>
      <c r="C57" t="s">
        <v>112</v>
      </c>
      <c r="D57" t="s">
        <v>1048</v>
      </c>
      <c r="E57" t="s">
        <v>44</v>
      </c>
      <c r="F57" s="1" t="s">
        <v>371</v>
      </c>
      <c r="G57" s="20" t="s">
        <v>25</v>
      </c>
      <c r="H57" s="20" t="s">
        <v>26</v>
      </c>
      <c r="I57" s="20" t="s">
        <v>26</v>
      </c>
      <c r="J57" s="20" t="s">
        <v>31</v>
      </c>
      <c r="K57" s="20" t="s">
        <v>31</v>
      </c>
      <c r="L57" s="25" t="s">
        <v>25</v>
      </c>
      <c r="M57" s="25" t="s">
        <v>25</v>
      </c>
      <c r="N57" s="25" t="s">
        <v>35</v>
      </c>
      <c r="O57" s="1" t="s">
        <v>724</v>
      </c>
      <c r="P57" s="1" t="s">
        <v>406</v>
      </c>
      <c r="Q57" s="1" t="s">
        <v>723</v>
      </c>
      <c r="R57" s="7">
        <v>1</v>
      </c>
      <c r="S57" s="3" t="s">
        <v>428</v>
      </c>
      <c r="T57" s="3" t="s">
        <v>593</v>
      </c>
      <c r="U57" s="1" t="s">
        <v>459</v>
      </c>
      <c r="V57" s="1" t="s">
        <v>54</v>
      </c>
      <c r="W57" s="3" t="s">
        <v>38</v>
      </c>
      <c r="X57" t="s">
        <v>45</v>
      </c>
      <c r="Y57" t="s">
        <v>45</v>
      </c>
      <c r="Z57" s="1" t="s">
        <v>1305</v>
      </c>
      <c r="AA57" s="1" t="s">
        <v>722</v>
      </c>
      <c r="AB57" s="33" t="s">
        <v>45</v>
      </c>
      <c r="AC57" s="33" t="s">
        <v>45</v>
      </c>
      <c r="AD57" s="33" t="s">
        <v>45</v>
      </c>
    </row>
    <row r="58" spans="1:30" ht="57.6" x14ac:dyDescent="0.3">
      <c r="A58" t="s">
        <v>436</v>
      </c>
      <c r="B58" s="13" t="s">
        <v>367</v>
      </c>
      <c r="C58" t="s">
        <v>113</v>
      </c>
      <c r="D58" t="s">
        <v>1049</v>
      </c>
      <c r="E58" t="s">
        <v>44</v>
      </c>
      <c r="F58" s="1" t="s">
        <v>371</v>
      </c>
      <c r="G58" s="20" t="s">
        <v>25</v>
      </c>
      <c r="H58" s="20" t="s">
        <v>26</v>
      </c>
      <c r="I58" s="20" t="s">
        <v>31</v>
      </c>
      <c r="J58" s="20" t="s">
        <v>31</v>
      </c>
      <c r="K58" s="20" t="s">
        <v>31</v>
      </c>
      <c r="L58" s="25" t="s">
        <v>25</v>
      </c>
      <c r="M58" s="25" t="s">
        <v>26</v>
      </c>
      <c r="N58" s="25" t="s">
        <v>35</v>
      </c>
      <c r="O58" s="1" t="s">
        <v>727</v>
      </c>
      <c r="P58" s="1" t="s">
        <v>406</v>
      </c>
      <c r="Q58" s="1" t="s">
        <v>726</v>
      </c>
      <c r="R58" s="7">
        <v>1</v>
      </c>
      <c r="S58" s="3" t="s">
        <v>399</v>
      </c>
      <c r="T58" s="3" t="s">
        <v>593</v>
      </c>
      <c r="U58" s="1" t="s">
        <v>200</v>
      </c>
      <c r="V58" s="1" t="s">
        <v>54</v>
      </c>
      <c r="W58" s="3" t="s">
        <v>38</v>
      </c>
      <c r="X58" t="s">
        <v>45</v>
      </c>
      <c r="Y58" t="s">
        <v>45</v>
      </c>
      <c r="Z58" s="1" t="s">
        <v>1305</v>
      </c>
      <c r="AA58" s="1" t="s">
        <v>725</v>
      </c>
      <c r="AB58" s="31">
        <f>(40+32+24+25.6+38.4+41.6+56+24)/8</f>
        <v>35.200000000000003</v>
      </c>
      <c r="AC58" s="31">
        <f>(50+40+30+32+48+52+70.1+30)/8</f>
        <v>44.012500000000003</v>
      </c>
      <c r="AD58" s="31">
        <f>(60.1+48+36+38.4+57.7+65.5+84.1+36)/8</f>
        <v>53.224999999999994</v>
      </c>
    </row>
    <row r="59" spans="1:30" ht="72" x14ac:dyDescent="0.3">
      <c r="A59" t="s">
        <v>436</v>
      </c>
      <c r="B59" s="13" t="s">
        <v>367</v>
      </c>
      <c r="C59" t="s">
        <v>114</v>
      </c>
      <c r="D59" t="s">
        <v>321</v>
      </c>
      <c r="E59" t="s">
        <v>44</v>
      </c>
      <c r="F59" s="1" t="s">
        <v>371</v>
      </c>
      <c r="G59" s="20" t="s">
        <v>25</v>
      </c>
      <c r="H59" s="20" t="s">
        <v>26</v>
      </c>
      <c r="I59" s="20" t="s">
        <v>26</v>
      </c>
      <c r="J59" s="20" t="s">
        <v>31</v>
      </c>
      <c r="K59" s="20" t="s">
        <v>31</v>
      </c>
      <c r="L59" s="25" t="s">
        <v>25</v>
      </c>
      <c r="M59" s="25" t="s">
        <v>26</v>
      </c>
      <c r="N59" s="25" t="s">
        <v>35</v>
      </c>
      <c r="O59" s="1" t="s">
        <v>732</v>
      </c>
      <c r="P59" s="1" t="s">
        <v>611</v>
      </c>
      <c r="Q59" s="1" t="s">
        <v>729</v>
      </c>
      <c r="R59" s="7">
        <v>1</v>
      </c>
      <c r="S59" s="3" t="s">
        <v>728</v>
      </c>
      <c r="T59" s="3" t="s">
        <v>336</v>
      </c>
      <c r="U59" s="1" t="s">
        <v>242</v>
      </c>
      <c r="V59" s="1" t="s">
        <v>730</v>
      </c>
      <c r="W59" s="3" t="s">
        <v>38</v>
      </c>
      <c r="X59" t="s">
        <v>45</v>
      </c>
      <c r="Y59" t="s">
        <v>45</v>
      </c>
      <c r="Z59" s="1" t="s">
        <v>1305</v>
      </c>
      <c r="AA59" s="1" t="s">
        <v>731</v>
      </c>
      <c r="AB59" s="31">
        <f>(40+32+24+25.6+38.4+41.6+56+24)/8</f>
        <v>35.200000000000003</v>
      </c>
      <c r="AC59" s="31">
        <f>(50+40+30+32+48+52+70.1+30)/8</f>
        <v>44.012500000000003</v>
      </c>
      <c r="AD59" s="31">
        <f>(60.1+48+36+38.4+57.7+65.5+84.1+36)/8</f>
        <v>53.224999999999994</v>
      </c>
    </row>
    <row r="60" spans="1:30" ht="72" x14ac:dyDescent="0.3">
      <c r="A60" t="s">
        <v>436</v>
      </c>
      <c r="B60" s="13" t="s">
        <v>367</v>
      </c>
      <c r="C60" t="s">
        <v>904</v>
      </c>
      <c r="D60" t="s">
        <v>905</v>
      </c>
      <c r="E60" t="s">
        <v>44</v>
      </c>
      <c r="F60" s="1" t="s">
        <v>371</v>
      </c>
      <c r="G60" s="20" t="s">
        <v>26</v>
      </c>
      <c r="H60" s="20" t="s">
        <v>26</v>
      </c>
      <c r="I60" s="20" t="s">
        <v>31</v>
      </c>
      <c r="J60" s="20" t="s">
        <v>26</v>
      </c>
      <c r="K60" s="20" t="s">
        <v>31</v>
      </c>
      <c r="L60" s="25" t="s">
        <v>18</v>
      </c>
      <c r="M60" s="25" t="s">
        <v>31</v>
      </c>
      <c r="N60" s="25" t="s">
        <v>31</v>
      </c>
      <c r="O60" s="1" t="s">
        <v>915</v>
      </c>
      <c r="P60" s="1" t="s">
        <v>391</v>
      </c>
      <c r="Q60" s="1" t="s">
        <v>914</v>
      </c>
      <c r="R60" s="7">
        <v>1</v>
      </c>
      <c r="S60" s="3" t="s">
        <v>393</v>
      </c>
      <c r="T60" s="3" t="s">
        <v>677</v>
      </c>
      <c r="U60" s="1" t="s">
        <v>16</v>
      </c>
      <c r="V60" s="1" t="s">
        <v>916</v>
      </c>
      <c r="W60" s="8" t="s">
        <v>939</v>
      </c>
      <c r="X60" t="s">
        <v>45</v>
      </c>
      <c r="Y60" t="s">
        <v>45</v>
      </c>
      <c r="Z60" s="1" t="s">
        <v>1305</v>
      </c>
      <c r="AA60" s="1" t="s">
        <v>917</v>
      </c>
      <c r="AB60" s="31">
        <f>(36+28.8+21.6+23.1+34.6+37.5+50.4+21.6)/8</f>
        <v>31.7</v>
      </c>
      <c r="AC60" s="31">
        <f>(45+36+27+28.8+43.2+46.8+63.1+27)/8</f>
        <v>39.612500000000004</v>
      </c>
      <c r="AD60" s="31">
        <f>(54+43.2+32.4+34.6+51.9+56.2+75.7+32.4)/8</f>
        <v>47.55</v>
      </c>
    </row>
    <row r="61" spans="1:30" ht="86.4" x14ac:dyDescent="0.3">
      <c r="A61" t="s">
        <v>436</v>
      </c>
      <c r="B61" s="13" t="s">
        <v>367</v>
      </c>
      <c r="C61" t="s">
        <v>920</v>
      </c>
      <c r="D61" t="s">
        <v>906</v>
      </c>
      <c r="E61" t="s">
        <v>44</v>
      </c>
      <c r="F61" s="1" t="s">
        <v>371</v>
      </c>
      <c r="G61" s="20" t="s">
        <v>26</v>
      </c>
      <c r="H61" s="20" t="s">
        <v>26</v>
      </c>
      <c r="I61" s="20" t="s">
        <v>31</v>
      </c>
      <c r="J61" s="20" t="s">
        <v>26</v>
      </c>
      <c r="K61" s="20" t="s">
        <v>31</v>
      </c>
      <c r="L61" s="25" t="s">
        <v>26</v>
      </c>
      <c r="M61" s="25" t="s">
        <v>26</v>
      </c>
      <c r="N61" s="25" t="s">
        <v>31</v>
      </c>
      <c r="O61" s="1" t="s">
        <v>915</v>
      </c>
      <c r="P61" s="1" t="s">
        <v>391</v>
      </c>
      <c r="Q61" s="1" t="s">
        <v>918</v>
      </c>
      <c r="R61" s="7">
        <v>1</v>
      </c>
      <c r="S61" s="3" t="s">
        <v>398</v>
      </c>
      <c r="T61" s="3" t="s">
        <v>389</v>
      </c>
      <c r="U61" s="1" t="s">
        <v>338</v>
      </c>
      <c r="V61" s="1" t="s">
        <v>882</v>
      </c>
      <c r="W61" s="8" t="s">
        <v>938</v>
      </c>
      <c r="X61" t="s">
        <v>45</v>
      </c>
      <c r="Y61" t="s">
        <v>45</v>
      </c>
      <c r="Z61" s="1" t="s">
        <v>1305</v>
      </c>
      <c r="AA61" s="1" t="s">
        <v>919</v>
      </c>
      <c r="AB61" s="31">
        <f>(40+32+24+25.6+38.4+41.6+56+24)/8</f>
        <v>35.200000000000003</v>
      </c>
      <c r="AC61" s="31">
        <f>(50+40+30+32+48+52+70.1+30)/8</f>
        <v>44.012500000000003</v>
      </c>
      <c r="AD61" s="31">
        <f>(60.1+48+36+38.4+57.7+62.5+84.1+36)/8</f>
        <v>52.849999999999994</v>
      </c>
    </row>
    <row r="62" spans="1:30" ht="57.6" x14ac:dyDescent="0.3">
      <c r="A62" t="s">
        <v>436</v>
      </c>
      <c r="B62" s="13" t="s">
        <v>367</v>
      </c>
      <c r="C62" t="s">
        <v>115</v>
      </c>
      <c r="D62" t="s">
        <v>1050</v>
      </c>
      <c r="E62" t="s">
        <v>44</v>
      </c>
      <c r="F62" s="1" t="s">
        <v>371</v>
      </c>
      <c r="G62" s="20" t="s">
        <v>25</v>
      </c>
      <c r="H62" s="20" t="s">
        <v>26</v>
      </c>
      <c r="I62" s="20" t="s">
        <v>26</v>
      </c>
      <c r="J62" s="20" t="s">
        <v>31</v>
      </c>
      <c r="K62" s="20" t="s">
        <v>26</v>
      </c>
      <c r="L62" s="25" t="s">
        <v>35</v>
      </c>
      <c r="M62" s="25" t="s">
        <v>26</v>
      </c>
      <c r="N62" s="25" t="s">
        <v>35</v>
      </c>
      <c r="O62" s="1" t="s">
        <v>1325</v>
      </c>
      <c r="P62" s="1" t="s">
        <v>391</v>
      </c>
      <c r="Q62" s="1" t="s">
        <v>734</v>
      </c>
      <c r="R62" s="7">
        <v>2</v>
      </c>
      <c r="S62" s="3" t="s">
        <v>336</v>
      </c>
      <c r="T62" s="3" t="s">
        <v>419</v>
      </c>
      <c r="U62" s="1" t="s">
        <v>385</v>
      </c>
      <c r="V62" s="1" t="s">
        <v>409</v>
      </c>
      <c r="W62" s="3" t="s">
        <v>38</v>
      </c>
      <c r="X62" t="s">
        <v>45</v>
      </c>
      <c r="Y62" t="s">
        <v>45</v>
      </c>
      <c r="Z62" s="1" t="s">
        <v>1305</v>
      </c>
      <c r="AA62" s="1" t="s">
        <v>733</v>
      </c>
      <c r="AB62" s="33" t="s">
        <v>45</v>
      </c>
      <c r="AC62" s="33" t="s">
        <v>45</v>
      </c>
      <c r="AD62" s="33" t="s">
        <v>45</v>
      </c>
    </row>
    <row r="63" spans="1:30" ht="72" x14ac:dyDescent="0.3">
      <c r="A63" t="s">
        <v>436</v>
      </c>
      <c r="B63" s="13" t="s">
        <v>367</v>
      </c>
      <c r="C63" t="s">
        <v>116</v>
      </c>
      <c r="D63" t="s">
        <v>1050</v>
      </c>
      <c r="E63" t="s">
        <v>44</v>
      </c>
      <c r="F63" s="1" t="s">
        <v>371</v>
      </c>
      <c r="G63" s="20" t="s">
        <v>25</v>
      </c>
      <c r="H63" s="20" t="s">
        <v>26</v>
      </c>
      <c r="I63" s="20" t="s">
        <v>26</v>
      </c>
      <c r="J63" s="20" t="s">
        <v>31</v>
      </c>
      <c r="K63" s="20" t="s">
        <v>31</v>
      </c>
      <c r="L63" s="25" t="s">
        <v>35</v>
      </c>
      <c r="M63" s="25" t="s">
        <v>26</v>
      </c>
      <c r="N63" s="25" t="s">
        <v>35</v>
      </c>
      <c r="O63" s="1" t="s">
        <v>1326</v>
      </c>
      <c r="P63" s="1" t="s">
        <v>406</v>
      </c>
      <c r="Q63" s="1" t="s">
        <v>736</v>
      </c>
      <c r="R63" s="7">
        <v>1</v>
      </c>
      <c r="S63" s="3" t="s">
        <v>671</v>
      </c>
      <c r="T63" s="3" t="s">
        <v>336</v>
      </c>
      <c r="U63" s="1" t="s">
        <v>737</v>
      </c>
      <c r="V63" s="1" t="s">
        <v>738</v>
      </c>
      <c r="W63" s="3" t="s">
        <v>38</v>
      </c>
      <c r="X63" t="s">
        <v>45</v>
      </c>
      <c r="Y63" t="s">
        <v>45</v>
      </c>
      <c r="Z63" s="1" t="s">
        <v>1307</v>
      </c>
      <c r="AA63" s="1" t="s">
        <v>735</v>
      </c>
      <c r="AB63" s="31">
        <f>(50+40+30+32+48+52+70.1+30)/8</f>
        <v>44.012500000000003</v>
      </c>
      <c r="AC63" s="31">
        <f>(66.7+53.4+40+42.7+64.1+69.4+93.4+40)/8</f>
        <v>58.712499999999991</v>
      </c>
      <c r="AD63" s="31">
        <f>(83.4+66.7+50+53.4+80.1+86.7+116.8+50)/8</f>
        <v>73.387500000000003</v>
      </c>
    </row>
    <row r="64" spans="1:30" ht="100.8" x14ac:dyDescent="0.3">
      <c r="A64" t="s">
        <v>436</v>
      </c>
      <c r="B64" s="13" t="s">
        <v>367</v>
      </c>
      <c r="C64" t="s">
        <v>117</v>
      </c>
      <c r="D64" t="s">
        <v>322</v>
      </c>
      <c r="E64" t="s">
        <v>44</v>
      </c>
      <c r="F64" s="1" t="s">
        <v>371</v>
      </c>
      <c r="G64" s="20" t="s">
        <v>25</v>
      </c>
      <c r="H64" s="20" t="s">
        <v>26</v>
      </c>
      <c r="I64" s="20" t="s">
        <v>26</v>
      </c>
      <c r="J64" s="20" t="s">
        <v>31</v>
      </c>
      <c r="K64" s="20" t="s">
        <v>26</v>
      </c>
      <c r="L64" s="25" t="s">
        <v>26</v>
      </c>
      <c r="M64" s="25" t="s">
        <v>26</v>
      </c>
      <c r="N64" s="25" t="s">
        <v>35</v>
      </c>
      <c r="O64" s="1" t="s">
        <v>739</v>
      </c>
      <c r="P64" s="1" t="s">
        <v>406</v>
      </c>
      <c r="Q64" s="1" t="s">
        <v>740</v>
      </c>
      <c r="R64" s="7">
        <v>2</v>
      </c>
      <c r="S64" s="3" t="s">
        <v>24</v>
      </c>
      <c r="T64" s="3" t="s">
        <v>24</v>
      </c>
      <c r="U64" s="1" t="s">
        <v>338</v>
      </c>
      <c r="V64" s="1" t="s">
        <v>742</v>
      </c>
      <c r="W64" s="3" t="s">
        <v>38</v>
      </c>
      <c r="X64" t="s">
        <v>45</v>
      </c>
      <c r="Y64" t="s">
        <v>45</v>
      </c>
      <c r="Z64" s="1" t="s">
        <v>1305</v>
      </c>
      <c r="AA64" s="1" t="s">
        <v>767</v>
      </c>
      <c r="AB64" s="31">
        <f>(36+28.8+21.6+23.1+34.6+37.5+50.4+21.6)/8</f>
        <v>31.7</v>
      </c>
      <c r="AC64" s="31">
        <f>(45+36+27+28.8+43.2+46.8+63.1+27)/8</f>
        <v>39.612500000000004</v>
      </c>
      <c r="AD64" s="31">
        <f>(54+43.2+32.4+34.6+51.9+56.2+75.7+32.4)/8</f>
        <v>47.55</v>
      </c>
    </row>
    <row r="65" spans="1:30" ht="115.2" x14ac:dyDescent="0.3">
      <c r="A65" t="s">
        <v>436</v>
      </c>
      <c r="B65" s="13" t="s">
        <v>367</v>
      </c>
      <c r="C65" t="s">
        <v>343</v>
      </c>
      <c r="D65" t="s">
        <v>1051</v>
      </c>
      <c r="E65" t="s">
        <v>44</v>
      </c>
      <c r="F65" s="1" t="s">
        <v>371</v>
      </c>
      <c r="G65" s="20" t="s">
        <v>31</v>
      </c>
      <c r="H65" s="20" t="s">
        <v>26</v>
      </c>
      <c r="I65" s="20" t="s">
        <v>26</v>
      </c>
      <c r="J65" s="20" t="s">
        <v>31</v>
      </c>
      <c r="K65" s="20" t="s">
        <v>26</v>
      </c>
      <c r="L65" s="25" t="s">
        <v>26</v>
      </c>
      <c r="M65" s="25" t="s">
        <v>26</v>
      </c>
      <c r="N65" s="25" t="s">
        <v>35</v>
      </c>
      <c r="O65" s="1" t="s">
        <v>739</v>
      </c>
      <c r="P65" s="1" t="s">
        <v>406</v>
      </c>
      <c r="Q65" s="1" t="s">
        <v>734</v>
      </c>
      <c r="R65" s="7">
        <v>2</v>
      </c>
      <c r="S65" s="3" t="s">
        <v>24</v>
      </c>
      <c r="T65" s="3" t="s">
        <v>589</v>
      </c>
      <c r="U65" s="1" t="s">
        <v>338</v>
      </c>
      <c r="V65" s="1" t="s">
        <v>742</v>
      </c>
      <c r="W65" s="3" t="s">
        <v>38</v>
      </c>
      <c r="X65" t="s">
        <v>45</v>
      </c>
      <c r="Y65" t="s">
        <v>45</v>
      </c>
      <c r="Z65" s="1" t="s">
        <v>1305</v>
      </c>
      <c r="AA65" s="1" t="s">
        <v>741</v>
      </c>
      <c r="AB65" s="33" t="s">
        <v>45</v>
      </c>
      <c r="AC65" s="33" t="s">
        <v>45</v>
      </c>
      <c r="AD65" s="33" t="s">
        <v>45</v>
      </c>
    </row>
    <row r="66" spans="1:30" x14ac:dyDescent="0.3">
      <c r="F66" s="1"/>
    </row>
  </sheetData>
  <autoFilter ref="A2:AD65" xr:uid="{3CF9BCB8-4D41-4601-A083-3ACC4895C538}"/>
  <mergeCells count="3">
    <mergeCell ref="G1:K1"/>
    <mergeCell ref="L1:N1"/>
    <mergeCell ref="AB1:A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0BDC7-F6D6-45C6-BB06-0B50D68070B3}">
  <dimension ref="A1:AD20"/>
  <sheetViews>
    <sheetView zoomScale="80" zoomScaleNormal="80" workbookViewId="0">
      <pane ySplit="2" topLeftCell="A3" activePane="bottomLeft" state="frozen"/>
      <selection pane="bottomLeft"/>
    </sheetView>
  </sheetViews>
  <sheetFormatPr defaultRowHeight="14.4" x14ac:dyDescent="0.3"/>
  <cols>
    <col min="1" max="1" width="17.33203125" bestFit="1" customWidth="1"/>
    <col min="2" max="2" width="34.6640625" bestFit="1" customWidth="1"/>
    <col min="3" max="3" width="36.88671875" bestFit="1" customWidth="1"/>
    <col min="4" max="4" width="26" bestFit="1" customWidth="1"/>
    <col min="5" max="5" width="12.44140625" bestFit="1" customWidth="1"/>
    <col min="6" max="6" width="26.6640625" bestFit="1" customWidth="1"/>
    <col min="7" max="7" width="14.33203125" style="18" bestFit="1" customWidth="1"/>
    <col min="8" max="8" width="12.33203125" style="18" bestFit="1" customWidth="1"/>
    <col min="9" max="9" width="11" style="18" bestFit="1" customWidth="1"/>
    <col min="10" max="10" width="25.109375" style="18" bestFit="1" customWidth="1"/>
    <col min="11" max="11" width="14.33203125" style="18" bestFit="1" customWidth="1"/>
    <col min="12" max="12" width="14.109375" style="24" bestFit="1" customWidth="1"/>
    <col min="13" max="13" width="16.5546875" style="24" bestFit="1" customWidth="1"/>
    <col min="14" max="14" width="15.109375" style="24" bestFit="1" customWidth="1"/>
    <col min="15" max="15" width="13.5546875" customWidth="1"/>
    <col min="16" max="16" width="20.109375" bestFit="1" customWidth="1"/>
    <col min="17" max="17" width="13.6640625" bestFit="1" customWidth="1"/>
    <col min="18" max="18" width="14.33203125" bestFit="1" customWidth="1"/>
    <col min="19" max="19" width="14.109375" bestFit="1" customWidth="1"/>
    <col min="20" max="20" width="14.5546875" bestFit="1" customWidth="1"/>
    <col min="21" max="21" width="11.5546875" bestFit="1" customWidth="1"/>
    <col min="22" max="22" width="13" bestFit="1" customWidth="1"/>
    <col min="23" max="23" width="12.6640625" bestFit="1" customWidth="1"/>
    <col min="24" max="25" width="9.44140625" bestFit="1" customWidth="1"/>
    <col min="26" max="26" width="15.88671875" bestFit="1" customWidth="1"/>
    <col min="27" max="27" width="41" customWidth="1"/>
    <col min="28" max="29" width="24.109375" style="34" bestFit="1" customWidth="1"/>
    <col min="30" max="30" width="27.88671875" style="34" bestFit="1" customWidth="1"/>
  </cols>
  <sheetData>
    <row r="1" spans="1:30" s="4" customFormat="1" ht="28.5" customHeight="1" x14ac:dyDescent="0.3">
      <c r="G1" s="39" t="s">
        <v>979</v>
      </c>
      <c r="H1" s="39"/>
      <c r="I1" s="39"/>
      <c r="J1" s="39"/>
      <c r="K1" s="39"/>
      <c r="L1" s="40" t="s">
        <v>2</v>
      </c>
      <c r="M1" s="40"/>
      <c r="N1" s="40"/>
      <c r="AB1" s="41" t="s">
        <v>784</v>
      </c>
      <c r="AC1" s="41"/>
      <c r="AD1" s="41"/>
    </row>
    <row r="2" spans="1:30" s="4" customFormat="1" ht="58.2" thickBot="1" x14ac:dyDescent="0.35">
      <c r="A2" s="5" t="s">
        <v>0</v>
      </c>
      <c r="B2" s="6" t="s">
        <v>785</v>
      </c>
      <c r="C2" s="6" t="s">
        <v>8</v>
      </c>
      <c r="D2" s="6" t="s">
        <v>9</v>
      </c>
      <c r="E2" s="6" t="s">
        <v>1</v>
      </c>
      <c r="F2" s="6" t="s">
        <v>786</v>
      </c>
      <c r="G2" s="17" t="s">
        <v>29</v>
      </c>
      <c r="H2" s="17" t="s">
        <v>119</v>
      </c>
      <c r="I2" s="17" t="s">
        <v>30</v>
      </c>
      <c r="J2" s="17" t="s">
        <v>36</v>
      </c>
      <c r="K2" s="17" t="s">
        <v>364</v>
      </c>
      <c r="L2" s="22" t="s">
        <v>32</v>
      </c>
      <c r="M2" s="22" t="s">
        <v>33</v>
      </c>
      <c r="N2" s="23" t="s">
        <v>34</v>
      </c>
      <c r="O2" s="5" t="s">
        <v>3</v>
      </c>
      <c r="P2" s="6" t="s">
        <v>120</v>
      </c>
      <c r="Q2" s="5" t="s">
        <v>23</v>
      </c>
      <c r="R2" s="6" t="s">
        <v>121</v>
      </c>
      <c r="S2" s="5" t="s">
        <v>787</v>
      </c>
      <c r="T2" s="5" t="s">
        <v>788</v>
      </c>
      <c r="U2" s="6" t="s">
        <v>789</v>
      </c>
      <c r="V2" s="5" t="s">
        <v>7</v>
      </c>
      <c r="W2" s="6" t="s">
        <v>801</v>
      </c>
      <c r="X2" s="5" t="s">
        <v>4</v>
      </c>
      <c r="Y2" s="5" t="s">
        <v>5</v>
      </c>
      <c r="Z2" s="5" t="s">
        <v>6</v>
      </c>
      <c r="AA2" s="6" t="s">
        <v>791</v>
      </c>
      <c r="AB2" s="30" t="s">
        <v>616</v>
      </c>
      <c r="AC2" s="30" t="s">
        <v>615</v>
      </c>
      <c r="AD2" s="30" t="s">
        <v>617</v>
      </c>
    </row>
    <row r="3" spans="1:30" ht="86.4" x14ac:dyDescent="0.3">
      <c r="A3" s="1" t="s">
        <v>1330</v>
      </c>
      <c r="B3" t="s">
        <v>367</v>
      </c>
      <c r="C3" t="s">
        <v>19</v>
      </c>
      <c r="D3" t="s">
        <v>39</v>
      </c>
      <c r="E3" t="s">
        <v>44</v>
      </c>
      <c r="F3" s="1" t="s">
        <v>365</v>
      </c>
      <c r="G3" s="20" t="s">
        <v>26</v>
      </c>
      <c r="H3" s="20" t="s">
        <v>26</v>
      </c>
      <c r="I3" s="20" t="s">
        <v>26</v>
      </c>
      <c r="J3" s="20" t="s">
        <v>31</v>
      </c>
      <c r="K3" s="20" t="s">
        <v>26</v>
      </c>
      <c r="L3" s="25" t="s">
        <v>25</v>
      </c>
      <c r="M3" s="25" t="s">
        <v>26</v>
      </c>
      <c r="N3" s="25" t="s">
        <v>25</v>
      </c>
      <c r="O3" s="1" t="s">
        <v>1339</v>
      </c>
      <c r="P3" t="s">
        <v>391</v>
      </c>
      <c r="Q3" s="1" t="s">
        <v>42</v>
      </c>
      <c r="R3" s="12" t="s">
        <v>553</v>
      </c>
      <c r="S3" t="s">
        <v>41</v>
      </c>
      <c r="T3" s="3" t="s">
        <v>41</v>
      </c>
      <c r="U3" t="s">
        <v>43</v>
      </c>
      <c r="V3" t="s">
        <v>40</v>
      </c>
      <c r="W3" s="8" t="s">
        <v>444</v>
      </c>
      <c r="X3" t="s">
        <v>45</v>
      </c>
      <c r="Y3" s="7">
        <v>1</v>
      </c>
      <c r="Z3" s="1" t="s">
        <v>437</v>
      </c>
      <c r="AA3" s="1" t="s">
        <v>1332</v>
      </c>
      <c r="AB3" s="31">
        <f>(18+14.4+10.8+11.5+17.3+18.7+25.2+10.8)/8</f>
        <v>15.8375</v>
      </c>
      <c r="AC3" s="33">
        <f>(21+16.8+12.6+13.5+20.2+21.9+29.4+12.6)/8</f>
        <v>18.5</v>
      </c>
      <c r="AD3" s="34" t="s">
        <v>45</v>
      </c>
    </row>
    <row r="4" spans="1:30" ht="43.2" x14ac:dyDescent="0.3">
      <c r="A4" s="1" t="s">
        <v>1330</v>
      </c>
      <c r="B4" t="s">
        <v>367</v>
      </c>
      <c r="C4" t="s">
        <v>263</v>
      </c>
      <c r="D4" t="s">
        <v>175</v>
      </c>
      <c r="E4" t="s">
        <v>44</v>
      </c>
      <c r="F4" s="1" t="s">
        <v>365</v>
      </c>
      <c r="G4" s="18" t="s">
        <v>45</v>
      </c>
      <c r="H4" s="18" t="s">
        <v>45</v>
      </c>
      <c r="I4" s="20" t="s">
        <v>31</v>
      </c>
      <c r="J4" s="20" t="s">
        <v>26</v>
      </c>
      <c r="K4" s="20" t="s">
        <v>26</v>
      </c>
      <c r="L4" s="25" t="s">
        <v>25</v>
      </c>
      <c r="M4" s="25" t="s">
        <v>18</v>
      </c>
      <c r="N4" s="24" t="s">
        <v>45</v>
      </c>
      <c r="O4" s="1" t="s">
        <v>1316</v>
      </c>
      <c r="P4" t="s">
        <v>391</v>
      </c>
      <c r="Q4" s="1" t="s">
        <v>1345</v>
      </c>
      <c r="R4" s="7">
        <v>3</v>
      </c>
      <c r="S4" s="2" t="s">
        <v>998</v>
      </c>
      <c r="T4" s="2" t="s">
        <v>998</v>
      </c>
      <c r="U4" t="s">
        <v>176</v>
      </c>
      <c r="V4" t="s">
        <v>353</v>
      </c>
      <c r="W4" s="3" t="s">
        <v>446</v>
      </c>
      <c r="X4" t="s">
        <v>45</v>
      </c>
      <c r="Y4" s="7">
        <v>1</v>
      </c>
      <c r="Z4" t="s">
        <v>48</v>
      </c>
      <c r="AA4" t="s">
        <v>554</v>
      </c>
      <c r="AB4" s="34" t="s">
        <v>45</v>
      </c>
      <c r="AC4" s="34" t="s">
        <v>45</v>
      </c>
      <c r="AD4" s="34" t="s">
        <v>45</v>
      </c>
    </row>
    <row r="5" spans="1:30" ht="72" x14ac:dyDescent="0.3">
      <c r="A5" s="1" t="s">
        <v>1330</v>
      </c>
      <c r="B5" t="s">
        <v>374</v>
      </c>
      <c r="C5" t="s">
        <v>276</v>
      </c>
      <c r="D5" t="s">
        <v>277</v>
      </c>
      <c r="E5" t="s">
        <v>44</v>
      </c>
      <c r="F5" s="1" t="s">
        <v>365</v>
      </c>
      <c r="G5" s="18" t="s">
        <v>45</v>
      </c>
      <c r="H5" s="18" t="s">
        <v>45</v>
      </c>
      <c r="I5" s="20" t="s">
        <v>26</v>
      </c>
      <c r="J5" s="20" t="s">
        <v>26</v>
      </c>
      <c r="K5" s="20" t="s">
        <v>26</v>
      </c>
      <c r="L5" s="25" t="s">
        <v>31</v>
      </c>
      <c r="M5" s="25" t="s">
        <v>31</v>
      </c>
      <c r="N5" s="25" t="s">
        <v>18</v>
      </c>
      <c r="O5" s="1" t="s">
        <v>1340</v>
      </c>
      <c r="P5" t="s">
        <v>406</v>
      </c>
      <c r="Q5" s="1" t="s">
        <v>563</v>
      </c>
      <c r="R5" s="7">
        <v>3</v>
      </c>
      <c r="S5" s="3" t="s">
        <v>561</v>
      </c>
      <c r="T5" s="3" t="s">
        <v>562</v>
      </c>
      <c r="U5" t="s">
        <v>564</v>
      </c>
      <c r="V5" t="s">
        <v>54</v>
      </c>
      <c r="W5" s="8" t="s">
        <v>449</v>
      </c>
      <c r="X5" t="s">
        <v>45</v>
      </c>
      <c r="Y5" s="7">
        <v>1</v>
      </c>
      <c r="Z5" s="1" t="s">
        <v>437</v>
      </c>
      <c r="AA5" s="1" t="s">
        <v>770</v>
      </c>
      <c r="AB5" s="34" t="s">
        <v>45</v>
      </c>
      <c r="AC5" s="34" t="s">
        <v>45</v>
      </c>
      <c r="AD5" s="34" t="s">
        <v>45</v>
      </c>
    </row>
    <row r="6" spans="1:30" ht="86.4" x14ac:dyDescent="0.3">
      <c r="A6" s="1" t="s">
        <v>1330</v>
      </c>
      <c r="B6" t="s">
        <v>627</v>
      </c>
      <c r="C6" t="s">
        <v>805</v>
      </c>
      <c r="D6" t="s">
        <v>806</v>
      </c>
      <c r="E6" t="s">
        <v>14</v>
      </c>
      <c r="F6" s="1" t="s">
        <v>365</v>
      </c>
      <c r="G6" s="20" t="s">
        <v>26</v>
      </c>
      <c r="H6" s="20" t="s">
        <v>26</v>
      </c>
      <c r="I6" s="20" t="s">
        <v>26</v>
      </c>
      <c r="J6" s="20" t="s">
        <v>31</v>
      </c>
      <c r="K6" s="20" t="s">
        <v>26</v>
      </c>
      <c r="L6" s="25" t="s">
        <v>25</v>
      </c>
      <c r="M6" s="25" t="s">
        <v>25</v>
      </c>
      <c r="N6" s="25" t="s">
        <v>31</v>
      </c>
      <c r="O6" s="1" t="s">
        <v>1371</v>
      </c>
      <c r="P6" t="s">
        <v>391</v>
      </c>
      <c r="Q6" s="1" t="s">
        <v>585</v>
      </c>
      <c r="R6" s="7">
        <v>3</v>
      </c>
      <c r="S6" s="3" t="s">
        <v>589</v>
      </c>
      <c r="T6" s="3" t="s">
        <v>589</v>
      </c>
      <c r="U6" t="s">
        <v>825</v>
      </c>
      <c r="V6" t="s">
        <v>54</v>
      </c>
      <c r="W6" s="1" t="s">
        <v>451</v>
      </c>
      <c r="X6" t="s">
        <v>45</v>
      </c>
      <c r="Y6" s="7">
        <v>1</v>
      </c>
      <c r="Z6" s="1" t="s">
        <v>437</v>
      </c>
      <c r="AA6" s="1" t="s">
        <v>1333</v>
      </c>
      <c r="AB6" s="33">
        <f>(26.7+21.4+16+17.1+25.6+27.8+37.4+16)/8</f>
        <v>23.5</v>
      </c>
      <c r="AC6" s="31">
        <f>(32+25.6+19.2+20.5+30.7+33.3+44.8+19.2)/8</f>
        <v>28.162500000000001</v>
      </c>
      <c r="AD6" s="34" t="s">
        <v>45</v>
      </c>
    </row>
    <row r="7" spans="1:30" ht="72" x14ac:dyDescent="0.3">
      <c r="A7" s="1" t="s">
        <v>1330</v>
      </c>
      <c r="B7" t="s">
        <v>367</v>
      </c>
      <c r="C7" t="s">
        <v>264</v>
      </c>
      <c r="D7" t="s">
        <v>265</v>
      </c>
      <c r="E7" t="s">
        <v>44</v>
      </c>
      <c r="F7" s="1" t="s">
        <v>365</v>
      </c>
      <c r="G7" s="18" t="s">
        <v>45</v>
      </c>
      <c r="H7" s="18" t="s">
        <v>45</v>
      </c>
      <c r="I7" s="20" t="s">
        <v>31</v>
      </c>
      <c r="J7" s="20" t="s">
        <v>26</v>
      </c>
      <c r="K7" s="20" t="s">
        <v>31</v>
      </c>
      <c r="L7" s="25" t="s">
        <v>31</v>
      </c>
      <c r="M7" s="25" t="s">
        <v>31</v>
      </c>
      <c r="N7" s="25" t="s">
        <v>18</v>
      </c>
      <c r="O7" s="1" t="s">
        <v>570</v>
      </c>
      <c r="P7" t="s">
        <v>391</v>
      </c>
      <c r="Q7" s="1" t="s">
        <v>568</v>
      </c>
      <c r="R7" s="7">
        <v>3</v>
      </c>
      <c r="S7" s="3" t="s">
        <v>226</v>
      </c>
      <c r="T7" s="3" t="s">
        <v>226</v>
      </c>
      <c r="U7" t="s">
        <v>242</v>
      </c>
      <c r="V7" t="s">
        <v>353</v>
      </c>
      <c r="W7" s="1" t="s">
        <v>451</v>
      </c>
      <c r="X7" t="s">
        <v>45</v>
      </c>
      <c r="Y7" s="7">
        <v>1</v>
      </c>
      <c r="Z7" s="1" t="s">
        <v>437</v>
      </c>
      <c r="AA7" s="1" t="s">
        <v>569</v>
      </c>
      <c r="AB7" s="34" t="s">
        <v>45</v>
      </c>
      <c r="AC7" s="34" t="s">
        <v>45</v>
      </c>
      <c r="AD7" s="34" t="s">
        <v>45</v>
      </c>
    </row>
    <row r="8" spans="1:30" ht="72" x14ac:dyDescent="0.3">
      <c r="A8" s="1" t="s">
        <v>1330</v>
      </c>
      <c r="B8" t="s">
        <v>367</v>
      </c>
      <c r="C8" t="s">
        <v>1341</v>
      </c>
      <c r="D8" t="s">
        <v>266</v>
      </c>
      <c r="E8" t="s">
        <v>14</v>
      </c>
      <c r="F8" s="1" t="s">
        <v>365</v>
      </c>
      <c r="G8" s="18" t="s">
        <v>45</v>
      </c>
      <c r="H8" s="18" t="s">
        <v>45</v>
      </c>
      <c r="I8" s="20" t="s">
        <v>31</v>
      </c>
      <c r="J8" s="20" t="s">
        <v>26</v>
      </c>
      <c r="K8" s="20" t="s">
        <v>26</v>
      </c>
      <c r="L8" s="25" t="s">
        <v>25</v>
      </c>
      <c r="M8" s="25" t="s">
        <v>26</v>
      </c>
      <c r="N8" s="25" t="s">
        <v>25</v>
      </c>
      <c r="O8" s="1" t="s">
        <v>1343</v>
      </c>
      <c r="P8" t="s">
        <v>391</v>
      </c>
      <c r="Q8" s="1" t="s">
        <v>558</v>
      </c>
      <c r="R8" s="7">
        <v>3</v>
      </c>
      <c r="S8" s="3" t="s">
        <v>581</v>
      </c>
      <c r="T8" s="3" t="s">
        <v>581</v>
      </c>
      <c r="U8" t="s">
        <v>182</v>
      </c>
      <c r="V8" t="s">
        <v>195</v>
      </c>
      <c r="W8" s="8" t="s">
        <v>462</v>
      </c>
      <c r="X8" t="s">
        <v>45</v>
      </c>
      <c r="Y8" s="7">
        <v>1</v>
      </c>
      <c r="Z8" s="1" t="s">
        <v>437</v>
      </c>
      <c r="AA8" s="1" t="s">
        <v>834</v>
      </c>
      <c r="AB8" s="31" t="s">
        <v>45</v>
      </c>
      <c r="AC8" s="31" t="s">
        <v>45</v>
      </c>
      <c r="AD8" s="31" t="s">
        <v>45</v>
      </c>
    </row>
    <row r="9" spans="1:30" ht="57.6" x14ac:dyDescent="0.3">
      <c r="A9" s="1" t="s">
        <v>1330</v>
      </c>
      <c r="B9" t="s">
        <v>367</v>
      </c>
      <c r="C9" t="s">
        <v>267</v>
      </c>
      <c r="D9" t="s">
        <v>1053</v>
      </c>
      <c r="E9" t="s">
        <v>44</v>
      </c>
      <c r="F9" s="1" t="s">
        <v>365</v>
      </c>
      <c r="G9" s="18" t="s">
        <v>45</v>
      </c>
      <c r="H9" s="18" t="s">
        <v>45</v>
      </c>
      <c r="I9" s="20" t="s">
        <v>26</v>
      </c>
      <c r="J9" s="20" t="s">
        <v>26</v>
      </c>
      <c r="K9" s="20" t="s">
        <v>26</v>
      </c>
      <c r="L9" s="25" t="s">
        <v>31</v>
      </c>
      <c r="M9" s="25" t="s">
        <v>31</v>
      </c>
      <c r="N9" s="25" t="s">
        <v>31</v>
      </c>
      <c r="O9" s="1" t="s">
        <v>1342</v>
      </c>
      <c r="P9" t="s">
        <v>391</v>
      </c>
      <c r="Q9" s="1" t="s">
        <v>573</v>
      </c>
      <c r="R9" s="7">
        <v>3</v>
      </c>
      <c r="S9" s="3" t="s">
        <v>226</v>
      </c>
      <c r="T9" s="3" t="s">
        <v>561</v>
      </c>
      <c r="U9" t="s">
        <v>453</v>
      </c>
      <c r="V9" t="s">
        <v>409</v>
      </c>
      <c r="W9" s="1" t="s">
        <v>452</v>
      </c>
      <c r="X9" t="s">
        <v>45</v>
      </c>
      <c r="Y9" s="7">
        <v>1</v>
      </c>
      <c r="Z9" s="1" t="s">
        <v>437</v>
      </c>
      <c r="AA9" s="1" t="s">
        <v>574</v>
      </c>
      <c r="AB9" s="34" t="s">
        <v>45</v>
      </c>
      <c r="AC9" s="34" t="s">
        <v>45</v>
      </c>
      <c r="AD9" s="34" t="s">
        <v>45</v>
      </c>
    </row>
    <row r="10" spans="1:30" ht="57.6" x14ac:dyDescent="0.3">
      <c r="A10" s="1" t="s">
        <v>1330</v>
      </c>
      <c r="B10" t="s">
        <v>368</v>
      </c>
      <c r="C10" t="s">
        <v>268</v>
      </c>
      <c r="D10" t="s">
        <v>1054</v>
      </c>
      <c r="E10" t="s">
        <v>44</v>
      </c>
      <c r="F10" s="1" t="s">
        <v>365</v>
      </c>
      <c r="G10" s="18" t="s">
        <v>45</v>
      </c>
      <c r="H10" s="18" t="s">
        <v>45</v>
      </c>
      <c r="I10" s="20" t="s">
        <v>26</v>
      </c>
      <c r="J10" s="20" t="s">
        <v>26</v>
      </c>
      <c r="K10" s="20" t="s">
        <v>26</v>
      </c>
      <c r="L10" s="25" t="s">
        <v>26</v>
      </c>
      <c r="M10" s="25" t="s">
        <v>26</v>
      </c>
      <c r="N10" s="25" t="s">
        <v>26</v>
      </c>
      <c r="O10" s="1" t="s">
        <v>579</v>
      </c>
      <c r="P10" t="s">
        <v>391</v>
      </c>
      <c r="Q10" s="1" t="s">
        <v>576</v>
      </c>
      <c r="R10" s="7">
        <v>3</v>
      </c>
      <c r="S10" s="3" t="s">
        <v>578</v>
      </c>
      <c r="T10" s="3" t="s">
        <v>575</v>
      </c>
      <c r="U10" t="s">
        <v>577</v>
      </c>
      <c r="V10" t="s">
        <v>54</v>
      </c>
      <c r="W10" s="1" t="s">
        <v>452</v>
      </c>
      <c r="X10" t="s">
        <v>45</v>
      </c>
      <c r="Y10" s="7">
        <v>1</v>
      </c>
      <c r="Z10" s="1" t="s">
        <v>437</v>
      </c>
      <c r="AA10" s="1" t="s">
        <v>772</v>
      </c>
      <c r="AB10" s="34" t="s">
        <v>45</v>
      </c>
      <c r="AC10" s="34" t="s">
        <v>45</v>
      </c>
      <c r="AD10" s="34" t="s">
        <v>45</v>
      </c>
    </row>
    <row r="11" spans="1:30" ht="86.4" x14ac:dyDescent="0.3">
      <c r="A11" s="1" t="s">
        <v>1330</v>
      </c>
      <c r="B11" t="s">
        <v>367</v>
      </c>
      <c r="C11" t="s">
        <v>807</v>
      </c>
      <c r="D11" t="s">
        <v>270</v>
      </c>
      <c r="E11" t="s">
        <v>14</v>
      </c>
      <c r="F11" s="1" t="s">
        <v>365</v>
      </c>
      <c r="G11" s="20" t="s">
        <v>31</v>
      </c>
      <c r="H11" s="20" t="s">
        <v>26</v>
      </c>
      <c r="I11" s="20" t="s">
        <v>26</v>
      </c>
      <c r="J11" s="20" t="s">
        <v>25</v>
      </c>
      <c r="K11" s="20" t="s">
        <v>26</v>
      </c>
      <c r="L11" s="25" t="s">
        <v>25</v>
      </c>
      <c r="M11" s="25" t="s">
        <v>26</v>
      </c>
      <c r="N11" s="25" t="s">
        <v>25</v>
      </c>
      <c r="O11" s="1" t="s">
        <v>829</v>
      </c>
      <c r="P11" s="1" t="s">
        <v>611</v>
      </c>
      <c r="Q11" s="1" t="s">
        <v>828</v>
      </c>
      <c r="R11" s="12" t="s">
        <v>553</v>
      </c>
      <c r="S11" s="3" t="s">
        <v>624</v>
      </c>
      <c r="T11" s="3" t="s">
        <v>827</v>
      </c>
      <c r="U11" t="s">
        <v>182</v>
      </c>
      <c r="V11" t="s">
        <v>40</v>
      </c>
      <c r="W11" s="1" t="s">
        <v>826</v>
      </c>
      <c r="X11" t="s">
        <v>45</v>
      </c>
      <c r="Y11" s="7">
        <v>1</v>
      </c>
      <c r="Z11" s="1" t="s">
        <v>437</v>
      </c>
      <c r="AA11" s="1" t="s">
        <v>1334</v>
      </c>
      <c r="AB11" s="31">
        <f>(18+14.4+10.8+11.5+17.3+18.7+25.2+10.8)/8</f>
        <v>15.8375</v>
      </c>
      <c r="AC11" s="33">
        <f>(21+16.8+12.6+13.5+20.2+21.9+29.4+12.6)/8</f>
        <v>18.5</v>
      </c>
      <c r="AD11" s="34" t="s">
        <v>45</v>
      </c>
    </row>
    <row r="12" spans="1:30" ht="86.4" x14ac:dyDescent="0.3">
      <c r="A12" s="1" t="s">
        <v>1330</v>
      </c>
      <c r="B12" t="s">
        <v>367</v>
      </c>
      <c r="C12" t="s">
        <v>269</v>
      </c>
      <c r="D12" t="s">
        <v>1055</v>
      </c>
      <c r="E12" t="s">
        <v>44</v>
      </c>
      <c r="F12" s="1" t="s">
        <v>365</v>
      </c>
      <c r="G12" s="20" t="s">
        <v>31</v>
      </c>
      <c r="H12" s="20" t="s">
        <v>26</v>
      </c>
      <c r="I12" s="20" t="s">
        <v>26</v>
      </c>
      <c r="J12" s="20" t="s">
        <v>25</v>
      </c>
      <c r="K12" s="20" t="s">
        <v>26</v>
      </c>
      <c r="L12" s="25" t="s">
        <v>25</v>
      </c>
      <c r="M12" s="25" t="s">
        <v>26</v>
      </c>
      <c r="N12" s="25" t="s">
        <v>25</v>
      </c>
      <c r="O12" s="1" t="s">
        <v>476</v>
      </c>
      <c r="P12" t="s">
        <v>391</v>
      </c>
      <c r="Q12" s="1" t="s">
        <v>584</v>
      </c>
      <c r="R12" s="7">
        <v>3</v>
      </c>
      <c r="S12" s="7">
        <v>6</v>
      </c>
      <c r="T12" s="3" t="s">
        <v>578</v>
      </c>
      <c r="U12" t="s">
        <v>182</v>
      </c>
      <c r="V12" s="1" t="s">
        <v>478</v>
      </c>
      <c r="W12" s="1" t="s">
        <v>455</v>
      </c>
      <c r="X12" t="s">
        <v>45</v>
      </c>
      <c r="Y12" s="7">
        <v>1</v>
      </c>
      <c r="Z12" s="1" t="s">
        <v>437</v>
      </c>
      <c r="AA12" s="1" t="s">
        <v>477</v>
      </c>
      <c r="AB12" s="34" t="s">
        <v>45</v>
      </c>
      <c r="AC12" s="34" t="s">
        <v>45</v>
      </c>
      <c r="AD12" s="34" t="s">
        <v>45</v>
      </c>
    </row>
    <row r="13" spans="1:30" ht="43.2" x14ac:dyDescent="0.3">
      <c r="A13" s="1" t="s">
        <v>1330</v>
      </c>
      <c r="B13" t="s">
        <v>367</v>
      </c>
      <c r="C13" t="s">
        <v>586</v>
      </c>
      <c r="D13" t="s">
        <v>272</v>
      </c>
      <c r="E13" t="s">
        <v>44</v>
      </c>
      <c r="F13" s="1" t="s">
        <v>365</v>
      </c>
      <c r="G13" s="18" t="s">
        <v>45</v>
      </c>
      <c r="H13" s="18" t="s">
        <v>45</v>
      </c>
      <c r="I13" s="20" t="s">
        <v>31</v>
      </c>
      <c r="J13" s="20" t="s">
        <v>31</v>
      </c>
      <c r="K13" s="20" t="s">
        <v>31</v>
      </c>
      <c r="L13" s="25" t="s">
        <v>31</v>
      </c>
      <c r="M13" s="25" t="s">
        <v>31</v>
      </c>
      <c r="N13" s="25" t="s">
        <v>31</v>
      </c>
      <c r="O13" s="1" t="s">
        <v>587</v>
      </c>
      <c r="P13" t="s">
        <v>391</v>
      </c>
      <c r="Q13" s="1" t="s">
        <v>588</v>
      </c>
      <c r="R13" s="7">
        <v>3</v>
      </c>
      <c r="S13" s="3" t="s">
        <v>226</v>
      </c>
      <c r="T13" s="3" t="s">
        <v>226</v>
      </c>
      <c r="U13" t="s">
        <v>182</v>
      </c>
      <c r="V13" t="s">
        <v>40</v>
      </c>
      <c r="W13" s="1" t="s">
        <v>454</v>
      </c>
      <c r="X13" t="s">
        <v>45</v>
      </c>
      <c r="Y13" s="7">
        <v>1</v>
      </c>
      <c r="Z13" s="1" t="s">
        <v>437</v>
      </c>
      <c r="AA13" s="1" t="s">
        <v>757</v>
      </c>
      <c r="AB13" s="34" t="s">
        <v>45</v>
      </c>
      <c r="AC13" s="34" t="s">
        <v>45</v>
      </c>
      <c r="AD13" s="34" t="s">
        <v>45</v>
      </c>
    </row>
    <row r="14" spans="1:30" ht="57.6" x14ac:dyDescent="0.3">
      <c r="A14" s="1" t="s">
        <v>1330</v>
      </c>
      <c r="B14" t="s">
        <v>367</v>
      </c>
      <c r="C14" t="s">
        <v>808</v>
      </c>
      <c r="D14" t="s">
        <v>809</v>
      </c>
      <c r="E14" t="s">
        <v>14</v>
      </c>
      <c r="F14" s="1" t="s">
        <v>365</v>
      </c>
      <c r="G14" s="20" t="s">
        <v>31</v>
      </c>
      <c r="H14" s="20" t="s">
        <v>26</v>
      </c>
      <c r="I14" s="20" t="s">
        <v>26</v>
      </c>
      <c r="J14" s="20" t="s">
        <v>31</v>
      </c>
      <c r="K14" s="20" t="s">
        <v>26</v>
      </c>
      <c r="L14" s="25" t="s">
        <v>25</v>
      </c>
      <c r="M14" s="25" t="s">
        <v>26</v>
      </c>
      <c r="N14" s="25" t="s">
        <v>31</v>
      </c>
      <c r="O14" s="1" t="s">
        <v>833</v>
      </c>
      <c r="P14" t="s">
        <v>391</v>
      </c>
      <c r="Q14" s="1" t="s">
        <v>831</v>
      </c>
      <c r="R14" s="7">
        <v>2</v>
      </c>
      <c r="S14" s="3" t="s">
        <v>389</v>
      </c>
      <c r="T14" s="3" t="s">
        <v>832</v>
      </c>
      <c r="U14" t="s">
        <v>43</v>
      </c>
      <c r="V14" t="s">
        <v>40</v>
      </c>
      <c r="W14" s="1" t="s">
        <v>462</v>
      </c>
      <c r="X14" t="s">
        <v>45</v>
      </c>
      <c r="Y14" s="7">
        <v>1</v>
      </c>
      <c r="Z14" s="1" t="s">
        <v>437</v>
      </c>
      <c r="AA14" s="1" t="s">
        <v>1335</v>
      </c>
      <c r="AB14" s="31">
        <f>(23.4+18.7+14+14.9+22.4+24.3+32.7+14)/8</f>
        <v>20.55</v>
      </c>
      <c r="AC14" s="31">
        <f>(33.4+26.7+20+21.4+32+34.7+46.7+20)/8</f>
        <v>29.362499999999997</v>
      </c>
      <c r="AD14" s="33">
        <f>(40+32+24+25.6+38.4+41.6+56+24)/8</f>
        <v>35.200000000000003</v>
      </c>
    </row>
    <row r="15" spans="1:30" ht="72" x14ac:dyDescent="0.3">
      <c r="A15" s="1" t="s">
        <v>1330</v>
      </c>
      <c r="B15" t="s">
        <v>367</v>
      </c>
      <c r="C15" t="s">
        <v>810</v>
      </c>
      <c r="D15" t="s">
        <v>811</v>
      </c>
      <c r="E15" t="s">
        <v>14</v>
      </c>
      <c r="F15" s="1" t="s">
        <v>365</v>
      </c>
      <c r="G15" s="20" t="s">
        <v>26</v>
      </c>
      <c r="H15" s="20" t="s">
        <v>31</v>
      </c>
      <c r="I15" s="20" t="s">
        <v>31</v>
      </c>
      <c r="J15" s="20" t="s">
        <v>26</v>
      </c>
      <c r="K15" s="20" t="s">
        <v>31</v>
      </c>
      <c r="L15" s="25" t="s">
        <v>25</v>
      </c>
      <c r="M15" s="25" t="s">
        <v>25</v>
      </c>
      <c r="N15" s="25" t="s">
        <v>25</v>
      </c>
      <c r="O15" s="1" t="s">
        <v>1336</v>
      </c>
      <c r="P15" s="1" t="s">
        <v>611</v>
      </c>
      <c r="Q15" s="1" t="s">
        <v>997</v>
      </c>
      <c r="R15" s="7">
        <v>3</v>
      </c>
      <c r="S15" s="10" t="s">
        <v>964</v>
      </c>
      <c r="T15" s="2" t="s">
        <v>566</v>
      </c>
      <c r="U15" t="s">
        <v>182</v>
      </c>
      <c r="V15" s="1" t="s">
        <v>963</v>
      </c>
      <c r="W15" s="1" t="s">
        <v>462</v>
      </c>
      <c r="X15" t="s">
        <v>45</v>
      </c>
      <c r="Y15" s="7">
        <v>1</v>
      </c>
      <c r="Z15" s="1" t="s">
        <v>437</v>
      </c>
      <c r="AA15" s="1" t="s">
        <v>996</v>
      </c>
      <c r="AB15" s="34" t="s">
        <v>45</v>
      </c>
      <c r="AC15" s="34" t="s">
        <v>45</v>
      </c>
      <c r="AD15" s="34" t="s">
        <v>45</v>
      </c>
    </row>
    <row r="16" spans="1:30" ht="57.6" x14ac:dyDescent="0.3">
      <c r="A16" s="1" t="s">
        <v>1330</v>
      </c>
      <c r="B16" t="s">
        <v>367</v>
      </c>
      <c r="C16" t="s">
        <v>816</v>
      </c>
      <c r="D16" t="s">
        <v>817</v>
      </c>
      <c r="E16" t="s">
        <v>14</v>
      </c>
      <c r="F16" s="1" t="s">
        <v>365</v>
      </c>
      <c r="G16" s="20" t="s">
        <v>26</v>
      </c>
      <c r="H16" s="20" t="s">
        <v>31</v>
      </c>
      <c r="I16" s="20" t="s">
        <v>31</v>
      </c>
      <c r="J16" s="20" t="s">
        <v>31</v>
      </c>
      <c r="K16" s="20" t="s">
        <v>31</v>
      </c>
      <c r="L16" s="25" t="s">
        <v>25</v>
      </c>
      <c r="M16" s="25" t="s">
        <v>25</v>
      </c>
      <c r="N16" s="25" t="s">
        <v>25</v>
      </c>
      <c r="O16" s="1" t="s">
        <v>1004</v>
      </c>
      <c r="P16" s="1" t="s">
        <v>611</v>
      </c>
      <c r="Q16" s="1" t="s">
        <v>1006</v>
      </c>
      <c r="R16" s="7">
        <v>3</v>
      </c>
      <c r="S16" s="3" t="s">
        <v>991</v>
      </c>
      <c r="T16" s="3" t="s">
        <v>662</v>
      </c>
      <c r="U16" t="s">
        <v>212</v>
      </c>
      <c r="V16" t="s">
        <v>1003</v>
      </c>
      <c r="W16" s="8" t="s">
        <v>1337</v>
      </c>
      <c r="X16" t="s">
        <v>45</v>
      </c>
      <c r="Y16" s="7">
        <v>1</v>
      </c>
      <c r="Z16" s="1" t="s">
        <v>437</v>
      </c>
      <c r="AA16" s="1" t="s">
        <v>1005</v>
      </c>
      <c r="AB16" s="34" t="s">
        <v>45</v>
      </c>
      <c r="AC16" s="34" t="s">
        <v>45</v>
      </c>
      <c r="AD16" s="34" t="s">
        <v>45</v>
      </c>
    </row>
    <row r="17" spans="1:30" ht="86.4" x14ac:dyDescent="0.3">
      <c r="A17" s="1" t="s">
        <v>1330</v>
      </c>
      <c r="B17" t="s">
        <v>367</v>
      </c>
      <c r="C17" t="s">
        <v>818</v>
      </c>
      <c r="D17" t="s">
        <v>819</v>
      </c>
      <c r="E17" t="s">
        <v>14</v>
      </c>
      <c r="F17" s="1" t="s">
        <v>365</v>
      </c>
      <c r="G17" s="20" t="s">
        <v>26</v>
      </c>
      <c r="H17" s="20" t="s">
        <v>31</v>
      </c>
      <c r="I17" s="20" t="s">
        <v>31</v>
      </c>
      <c r="J17" s="20" t="s">
        <v>31</v>
      </c>
      <c r="K17" s="20" t="s">
        <v>26</v>
      </c>
      <c r="L17" s="25" t="s">
        <v>25</v>
      </c>
      <c r="M17" s="25" t="s">
        <v>25</v>
      </c>
      <c r="N17" s="25" t="s">
        <v>25</v>
      </c>
      <c r="O17" s="1" t="s">
        <v>1004</v>
      </c>
      <c r="P17" s="1" t="s">
        <v>406</v>
      </c>
      <c r="Q17" s="1" t="s">
        <v>1010</v>
      </c>
      <c r="R17" s="7">
        <v>3</v>
      </c>
      <c r="S17" s="3" t="s">
        <v>1009</v>
      </c>
      <c r="T17" s="3" t="s">
        <v>1009</v>
      </c>
      <c r="U17" t="s">
        <v>212</v>
      </c>
      <c r="V17" t="s">
        <v>1007</v>
      </c>
      <c r="W17" s="8" t="s">
        <v>1337</v>
      </c>
      <c r="X17" t="s">
        <v>45</v>
      </c>
      <c r="Y17" s="7">
        <v>1</v>
      </c>
      <c r="Z17" s="1" t="s">
        <v>437</v>
      </c>
      <c r="AA17" s="1" t="s">
        <v>1008</v>
      </c>
      <c r="AB17" s="34" t="s">
        <v>45</v>
      </c>
      <c r="AC17" s="34" t="s">
        <v>45</v>
      </c>
      <c r="AD17" s="34" t="s">
        <v>45</v>
      </c>
    </row>
    <row r="18" spans="1:30" ht="43.2" x14ac:dyDescent="0.3">
      <c r="A18" s="1" t="s">
        <v>1330</v>
      </c>
      <c r="B18" t="s">
        <v>367</v>
      </c>
      <c r="C18" t="s">
        <v>820</v>
      </c>
      <c r="D18" t="s">
        <v>821</v>
      </c>
      <c r="E18" t="s">
        <v>14</v>
      </c>
      <c r="F18" s="1" t="s">
        <v>365</v>
      </c>
      <c r="G18" s="20" t="s">
        <v>31</v>
      </c>
      <c r="H18" s="20" t="s">
        <v>31</v>
      </c>
      <c r="I18" s="20" t="s">
        <v>31</v>
      </c>
      <c r="J18" s="20" t="s">
        <v>31</v>
      </c>
      <c r="K18" s="20" t="s">
        <v>31</v>
      </c>
      <c r="L18" s="25" t="s">
        <v>18</v>
      </c>
      <c r="M18" s="25" t="s">
        <v>25</v>
      </c>
      <c r="N18" s="25" t="s">
        <v>25</v>
      </c>
      <c r="O18" s="1" t="s">
        <v>1201</v>
      </c>
      <c r="P18" s="1" t="s">
        <v>391</v>
      </c>
      <c r="Q18" s="1" t="s">
        <v>596</v>
      </c>
      <c r="R18" s="7">
        <v>3</v>
      </c>
      <c r="S18" s="3" t="s">
        <v>581</v>
      </c>
      <c r="T18" s="3" t="s">
        <v>581</v>
      </c>
      <c r="U18" t="s">
        <v>182</v>
      </c>
      <c r="V18" t="s">
        <v>1019</v>
      </c>
      <c r="W18" s="1" t="s">
        <v>462</v>
      </c>
      <c r="X18" t="s">
        <v>45</v>
      </c>
      <c r="Y18" s="7">
        <v>1</v>
      </c>
      <c r="Z18" s="1" t="s">
        <v>437</v>
      </c>
      <c r="AA18" s="1" t="s">
        <v>1020</v>
      </c>
      <c r="AB18" s="33">
        <f>(26.7+21.4+16+17.1+25.6+27.8+37.4+16)/8</f>
        <v>23.5</v>
      </c>
      <c r="AC18" s="31">
        <f>(32+25.6+19.2+20.5+30.7+33.3+44.8+19.2)/8</f>
        <v>28.162500000000001</v>
      </c>
      <c r="AD18" s="34" t="s">
        <v>45</v>
      </c>
    </row>
    <row r="19" spans="1:30" ht="43.2" x14ac:dyDescent="0.3">
      <c r="A19" s="1" t="s">
        <v>1330</v>
      </c>
      <c r="B19" t="s">
        <v>374</v>
      </c>
      <c r="C19" t="s">
        <v>81</v>
      </c>
      <c r="D19" t="s">
        <v>273</v>
      </c>
      <c r="E19" t="s">
        <v>14</v>
      </c>
      <c r="F19" s="1" t="s">
        <v>365</v>
      </c>
      <c r="G19" s="20" t="s">
        <v>26</v>
      </c>
      <c r="H19" s="20" t="s">
        <v>26</v>
      </c>
      <c r="I19" s="20" t="s">
        <v>26</v>
      </c>
      <c r="J19" s="20" t="s">
        <v>31</v>
      </c>
      <c r="K19" s="20" t="s">
        <v>26</v>
      </c>
      <c r="L19" s="25" t="s">
        <v>35</v>
      </c>
      <c r="M19" s="25" t="s">
        <v>26</v>
      </c>
      <c r="N19" s="25" t="s">
        <v>25</v>
      </c>
      <c r="O19" s="1" t="s">
        <v>597</v>
      </c>
      <c r="P19" t="s">
        <v>391</v>
      </c>
      <c r="Q19" s="1" t="s">
        <v>596</v>
      </c>
      <c r="R19" s="7">
        <v>3</v>
      </c>
      <c r="S19" s="3" t="s">
        <v>561</v>
      </c>
      <c r="T19" s="3" t="s">
        <v>561</v>
      </c>
      <c r="U19" t="s">
        <v>338</v>
      </c>
      <c r="V19" t="s">
        <v>17</v>
      </c>
      <c r="W19" s="1" t="s">
        <v>462</v>
      </c>
      <c r="X19" t="s">
        <v>45</v>
      </c>
      <c r="Y19" s="7">
        <v>1</v>
      </c>
      <c r="Z19" s="1" t="s">
        <v>437</v>
      </c>
      <c r="AA19" s="1" t="s">
        <v>598</v>
      </c>
      <c r="AB19" s="34" t="s">
        <v>45</v>
      </c>
      <c r="AC19" s="34" t="s">
        <v>45</v>
      </c>
      <c r="AD19" s="34" t="s">
        <v>45</v>
      </c>
    </row>
    <row r="20" spans="1:30" ht="100.8" x14ac:dyDescent="0.3">
      <c r="A20" s="1" t="s">
        <v>1330</v>
      </c>
      <c r="B20" t="s">
        <v>367</v>
      </c>
      <c r="C20" t="s">
        <v>822</v>
      </c>
      <c r="D20" t="s">
        <v>823</v>
      </c>
      <c r="E20" t="s">
        <v>14</v>
      </c>
      <c r="F20" s="1" t="s">
        <v>365</v>
      </c>
      <c r="G20" s="18" t="s">
        <v>45</v>
      </c>
      <c r="H20" s="20" t="s">
        <v>26</v>
      </c>
      <c r="I20" s="20" t="s">
        <v>25</v>
      </c>
      <c r="J20" s="20" t="s">
        <v>31</v>
      </c>
      <c r="K20" s="20" t="s">
        <v>26</v>
      </c>
      <c r="L20" s="25" t="s">
        <v>25</v>
      </c>
      <c r="M20" s="25" t="s">
        <v>25</v>
      </c>
      <c r="N20" s="25" t="s">
        <v>31</v>
      </c>
      <c r="O20" s="1" t="s">
        <v>1344</v>
      </c>
      <c r="P20" s="1" t="s">
        <v>611</v>
      </c>
      <c r="Q20" s="1" t="s">
        <v>835</v>
      </c>
      <c r="R20" s="7">
        <v>3</v>
      </c>
      <c r="S20" s="3" t="s">
        <v>226</v>
      </c>
      <c r="T20" s="3" t="s">
        <v>226</v>
      </c>
      <c r="U20" t="s">
        <v>182</v>
      </c>
      <c r="V20" t="s">
        <v>40</v>
      </c>
      <c r="W20" s="1" t="s">
        <v>462</v>
      </c>
      <c r="X20" t="s">
        <v>45</v>
      </c>
      <c r="Y20" s="7">
        <v>1</v>
      </c>
      <c r="Z20" s="1" t="s">
        <v>437</v>
      </c>
      <c r="AA20" s="1" t="s">
        <v>836</v>
      </c>
      <c r="AB20" s="34" t="s">
        <v>45</v>
      </c>
      <c r="AC20" s="34" t="s">
        <v>45</v>
      </c>
      <c r="AD20" s="34" t="s">
        <v>45</v>
      </c>
    </row>
  </sheetData>
  <autoFilter ref="A2:AD20" xr:uid="{3CF9BCB8-4D41-4601-A083-3ACC4895C538}"/>
  <mergeCells count="3">
    <mergeCell ref="G1:K1"/>
    <mergeCell ref="L1:N1"/>
    <mergeCell ref="AB1:A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5329B-6A11-475B-9DCC-E7FCD592060E}">
  <dimension ref="A1:AD14"/>
  <sheetViews>
    <sheetView zoomScale="80" zoomScaleNormal="80" workbookViewId="0">
      <pane ySplit="2" topLeftCell="A3" activePane="bottomLeft" state="frozen"/>
      <selection pane="bottomLeft"/>
    </sheetView>
  </sheetViews>
  <sheetFormatPr defaultRowHeight="14.4" x14ac:dyDescent="0.3"/>
  <cols>
    <col min="1" max="1" width="17.33203125" bestFit="1" customWidth="1"/>
    <col min="2" max="2" width="34.6640625" bestFit="1" customWidth="1"/>
    <col min="3" max="3" width="36.88671875" bestFit="1" customWidth="1"/>
    <col min="4" max="4" width="26" bestFit="1" customWidth="1"/>
    <col min="5" max="5" width="12.44140625" bestFit="1" customWidth="1"/>
    <col min="6" max="6" width="26.6640625" bestFit="1" customWidth="1"/>
    <col min="7" max="7" width="14.33203125" style="18" bestFit="1" customWidth="1"/>
    <col min="8" max="8" width="12.33203125" style="18" bestFit="1" customWidth="1"/>
    <col min="9" max="9" width="11" style="18" bestFit="1" customWidth="1"/>
    <col min="10" max="10" width="25.109375" style="18" bestFit="1" customWidth="1"/>
    <col min="11" max="11" width="14.33203125" style="18" bestFit="1" customWidth="1"/>
    <col min="12" max="12" width="14.109375" style="24" bestFit="1" customWidth="1"/>
    <col min="13" max="13" width="16.5546875" style="24" bestFit="1" customWidth="1"/>
    <col min="14" max="14" width="15.109375" style="24" bestFit="1" customWidth="1"/>
    <col min="15" max="15" width="14.109375" customWidth="1"/>
    <col min="16" max="16" width="20.109375" bestFit="1" customWidth="1"/>
    <col min="17" max="17" width="13.6640625" bestFit="1" customWidth="1"/>
    <col min="18" max="18" width="14.33203125" bestFit="1" customWidth="1"/>
    <col min="19" max="19" width="14.109375" bestFit="1" customWidth="1"/>
    <col min="20" max="20" width="14.5546875" bestFit="1" customWidth="1"/>
    <col min="21" max="21" width="11.5546875" bestFit="1" customWidth="1"/>
    <col min="22" max="22" width="13" bestFit="1" customWidth="1"/>
    <col min="23" max="23" width="12.6640625" bestFit="1" customWidth="1"/>
    <col min="24" max="25" width="9.44140625" bestFit="1" customWidth="1"/>
    <col min="26" max="26" width="15.88671875" bestFit="1" customWidth="1"/>
    <col min="27" max="27" width="41" customWidth="1"/>
    <col min="28" max="29" width="24.109375" style="34" bestFit="1" customWidth="1"/>
    <col min="30" max="30" width="27.88671875" style="34" bestFit="1" customWidth="1"/>
  </cols>
  <sheetData>
    <row r="1" spans="1:30" s="4" customFormat="1" ht="28.5" customHeight="1" x14ac:dyDescent="0.3">
      <c r="G1" s="39" t="s">
        <v>979</v>
      </c>
      <c r="H1" s="39"/>
      <c r="I1" s="39"/>
      <c r="J1" s="39"/>
      <c r="K1" s="39"/>
      <c r="L1" s="40" t="s">
        <v>2</v>
      </c>
      <c r="M1" s="40"/>
      <c r="N1" s="40"/>
      <c r="AB1" s="41" t="s">
        <v>784</v>
      </c>
      <c r="AC1" s="41"/>
      <c r="AD1" s="41"/>
    </row>
    <row r="2" spans="1:30" s="4" customFormat="1" ht="58.2" thickBot="1" x14ac:dyDescent="0.35">
      <c r="A2" s="5" t="s">
        <v>0</v>
      </c>
      <c r="B2" s="6" t="s">
        <v>785</v>
      </c>
      <c r="C2" s="6" t="s">
        <v>8</v>
      </c>
      <c r="D2" s="6" t="s">
        <v>9</v>
      </c>
      <c r="E2" s="6" t="s">
        <v>1</v>
      </c>
      <c r="F2" s="6" t="s">
        <v>786</v>
      </c>
      <c r="G2" s="17" t="s">
        <v>29</v>
      </c>
      <c r="H2" s="17" t="s">
        <v>119</v>
      </c>
      <c r="I2" s="17" t="s">
        <v>30</v>
      </c>
      <c r="J2" s="17" t="s">
        <v>36</v>
      </c>
      <c r="K2" s="17" t="s">
        <v>364</v>
      </c>
      <c r="L2" s="22" t="s">
        <v>32</v>
      </c>
      <c r="M2" s="22" t="s">
        <v>33</v>
      </c>
      <c r="N2" s="23" t="s">
        <v>34</v>
      </c>
      <c r="O2" s="5" t="s">
        <v>3</v>
      </c>
      <c r="P2" s="6" t="s">
        <v>120</v>
      </c>
      <c r="Q2" s="5" t="s">
        <v>23</v>
      </c>
      <c r="R2" s="6" t="s">
        <v>121</v>
      </c>
      <c r="S2" s="5" t="s">
        <v>787</v>
      </c>
      <c r="T2" s="5" t="s">
        <v>788</v>
      </c>
      <c r="U2" s="6" t="s">
        <v>789</v>
      </c>
      <c r="V2" s="5" t="s">
        <v>7</v>
      </c>
      <c r="W2" s="6" t="s">
        <v>801</v>
      </c>
      <c r="X2" s="5" t="s">
        <v>4</v>
      </c>
      <c r="Y2" s="5" t="s">
        <v>5</v>
      </c>
      <c r="Z2" s="5" t="s">
        <v>6</v>
      </c>
      <c r="AA2" s="6" t="s">
        <v>791</v>
      </c>
      <c r="AB2" s="30" t="s">
        <v>616</v>
      </c>
      <c r="AC2" s="30" t="s">
        <v>615</v>
      </c>
      <c r="AD2" s="30" t="s">
        <v>617</v>
      </c>
    </row>
    <row r="3" spans="1:30" ht="72" x14ac:dyDescent="0.3">
      <c r="A3" s="1" t="s">
        <v>1384</v>
      </c>
      <c r="B3" t="s">
        <v>435</v>
      </c>
      <c r="C3" t="s">
        <v>261</v>
      </c>
      <c r="D3" t="s">
        <v>262</v>
      </c>
      <c r="E3" t="s">
        <v>44</v>
      </c>
      <c r="F3" s="1" t="s">
        <v>365</v>
      </c>
      <c r="G3" s="20" t="s">
        <v>26</v>
      </c>
      <c r="H3" s="20" t="s">
        <v>26</v>
      </c>
      <c r="I3" s="20" t="s">
        <v>26</v>
      </c>
      <c r="J3" s="20" t="s">
        <v>26</v>
      </c>
      <c r="K3" s="20" t="s">
        <v>26</v>
      </c>
      <c r="L3" s="25" t="s">
        <v>25</v>
      </c>
      <c r="M3" s="25" t="s">
        <v>26</v>
      </c>
      <c r="N3" s="25" t="s">
        <v>35</v>
      </c>
      <c r="O3" s="1" t="s">
        <v>1350</v>
      </c>
      <c r="P3" t="s">
        <v>391</v>
      </c>
      <c r="Q3" s="1" t="s">
        <v>551</v>
      </c>
      <c r="R3" s="12" t="s">
        <v>553</v>
      </c>
      <c r="S3" s="3" t="s">
        <v>550</v>
      </c>
      <c r="T3" s="3" t="s">
        <v>419</v>
      </c>
      <c r="U3" t="s">
        <v>16</v>
      </c>
      <c r="V3" s="1" t="s">
        <v>552</v>
      </c>
      <c r="W3" s="1" t="s">
        <v>445</v>
      </c>
      <c r="X3" t="s">
        <v>45</v>
      </c>
      <c r="Y3" s="7">
        <v>1</v>
      </c>
      <c r="Z3" s="1" t="s">
        <v>437</v>
      </c>
      <c r="AA3" s="1" t="s">
        <v>1346</v>
      </c>
      <c r="AB3" s="31">
        <f>(18+14.4+10.8+11.5+17.3+18.7+25.2+10.8)/8</f>
        <v>15.8375</v>
      </c>
      <c r="AC3" s="33">
        <f>(21+16.8+12.6+13.5+20.2+21.9+29.4+12.6)/8</f>
        <v>18.5</v>
      </c>
      <c r="AD3" s="34" t="s">
        <v>45</v>
      </c>
    </row>
    <row r="4" spans="1:30" ht="72" x14ac:dyDescent="0.3">
      <c r="A4" s="1" t="s">
        <v>1384</v>
      </c>
      <c r="B4" t="s">
        <v>374</v>
      </c>
      <c r="C4" t="s">
        <v>257</v>
      </c>
      <c r="D4" t="s">
        <v>258</v>
      </c>
      <c r="E4" t="s">
        <v>44</v>
      </c>
      <c r="F4" s="1" t="s">
        <v>365</v>
      </c>
      <c r="G4" s="20" t="s">
        <v>31</v>
      </c>
      <c r="H4" s="18" t="s">
        <v>45</v>
      </c>
      <c r="I4" s="20" t="s">
        <v>26</v>
      </c>
      <c r="J4" s="20" t="s">
        <v>26</v>
      </c>
      <c r="K4" s="20" t="s">
        <v>31</v>
      </c>
      <c r="L4" s="25" t="s">
        <v>31</v>
      </c>
      <c r="M4" s="25" t="s">
        <v>31</v>
      </c>
      <c r="N4" s="25" t="s">
        <v>18</v>
      </c>
      <c r="O4" s="1" t="s">
        <v>1347</v>
      </c>
      <c r="P4" s="1" t="s">
        <v>406</v>
      </c>
      <c r="Q4" s="1" t="s">
        <v>555</v>
      </c>
      <c r="R4" s="7">
        <v>2</v>
      </c>
      <c r="S4" s="3" t="s">
        <v>556</v>
      </c>
      <c r="T4" s="3" t="s">
        <v>556</v>
      </c>
      <c r="U4" t="s">
        <v>182</v>
      </c>
      <c r="V4" t="s">
        <v>40</v>
      </c>
      <c r="W4" s="1" t="s">
        <v>557</v>
      </c>
      <c r="X4" t="s">
        <v>45</v>
      </c>
      <c r="Y4" s="7">
        <v>1</v>
      </c>
      <c r="Z4" s="1" t="s">
        <v>437</v>
      </c>
      <c r="AA4" s="1" t="s">
        <v>768</v>
      </c>
      <c r="AB4" s="31">
        <f>(36+28.8+21.6+23.1+34.6+37.5+50.4+21.6)/8</f>
        <v>31.7</v>
      </c>
      <c r="AC4" s="31">
        <f>(45+36+27+28.8+43.2+46.8+63.1+27)/8</f>
        <v>39.612500000000004</v>
      </c>
      <c r="AD4" s="31">
        <f>(54+43.2+32.4+34.6+51.9+56.2+75.7+32.4)/8</f>
        <v>47.55</v>
      </c>
    </row>
    <row r="5" spans="1:30" ht="86.4" x14ac:dyDescent="0.3">
      <c r="A5" s="1" t="s">
        <v>1384</v>
      </c>
      <c r="B5" t="s">
        <v>367</v>
      </c>
      <c r="C5" t="s">
        <v>260</v>
      </c>
      <c r="D5" t="s">
        <v>1052</v>
      </c>
      <c r="E5" t="s">
        <v>44</v>
      </c>
      <c r="F5" s="1" t="s">
        <v>365</v>
      </c>
      <c r="G5" s="20" t="s">
        <v>26</v>
      </c>
      <c r="H5" s="20" t="s">
        <v>26</v>
      </c>
      <c r="I5" s="20" t="s">
        <v>26</v>
      </c>
      <c r="J5" s="20" t="s">
        <v>45</v>
      </c>
      <c r="K5" s="20" t="s">
        <v>31</v>
      </c>
      <c r="L5" s="25" t="s">
        <v>25</v>
      </c>
      <c r="M5" s="25" t="s">
        <v>35</v>
      </c>
      <c r="N5" s="25" t="s">
        <v>35</v>
      </c>
      <c r="O5" s="1" t="s">
        <v>1351</v>
      </c>
      <c r="P5" t="s">
        <v>560</v>
      </c>
      <c r="Q5" s="1" t="s">
        <v>558</v>
      </c>
      <c r="R5" s="12" t="s">
        <v>553</v>
      </c>
      <c r="S5" t="s">
        <v>41</v>
      </c>
      <c r="T5" s="3" t="s">
        <v>41</v>
      </c>
      <c r="U5" t="s">
        <v>338</v>
      </c>
      <c r="V5" s="1" t="s">
        <v>559</v>
      </c>
      <c r="W5" s="1" t="s">
        <v>448</v>
      </c>
      <c r="X5" t="s">
        <v>45</v>
      </c>
      <c r="Y5" s="7">
        <v>1</v>
      </c>
      <c r="Z5" s="1" t="s">
        <v>437</v>
      </c>
      <c r="AA5" s="1" t="s">
        <v>769</v>
      </c>
      <c r="AB5" s="31">
        <f>(18+14.4+10.8+11.5+17.3+18.7+25.2+10.8)/8</f>
        <v>15.8375</v>
      </c>
      <c r="AC5" s="33">
        <f>(21+16.8+12.6+13.5+20.2+21.9+29.4+12.6)/8</f>
        <v>18.5</v>
      </c>
      <c r="AD5" s="34" t="s">
        <v>45</v>
      </c>
    </row>
    <row r="6" spans="1:30" ht="43.2" x14ac:dyDescent="0.3">
      <c r="A6" s="1" t="s">
        <v>1384</v>
      </c>
      <c r="B6" t="s">
        <v>367</v>
      </c>
      <c r="C6" t="s">
        <v>1352</v>
      </c>
      <c r="D6" t="s">
        <v>278</v>
      </c>
      <c r="E6" t="s">
        <v>44</v>
      </c>
      <c r="F6" s="1" t="s">
        <v>365</v>
      </c>
      <c r="G6" s="18" t="s">
        <v>45</v>
      </c>
      <c r="H6" s="18" t="s">
        <v>45</v>
      </c>
      <c r="I6" s="20" t="s">
        <v>26</v>
      </c>
      <c r="J6" s="20" t="s">
        <v>26</v>
      </c>
      <c r="K6" s="20" t="s">
        <v>26</v>
      </c>
      <c r="L6" s="25" t="s">
        <v>25</v>
      </c>
      <c r="M6" s="25" t="s">
        <v>25</v>
      </c>
      <c r="N6" s="25" t="s">
        <v>31</v>
      </c>
      <c r="O6" s="1" t="s">
        <v>567</v>
      </c>
      <c r="P6" t="s">
        <v>391</v>
      </c>
      <c r="Q6" s="1" t="s">
        <v>565</v>
      </c>
      <c r="R6" s="7">
        <v>3</v>
      </c>
      <c r="S6" s="3" t="s">
        <v>566</v>
      </c>
      <c r="T6" s="3" t="s">
        <v>566</v>
      </c>
      <c r="U6" t="s">
        <v>450</v>
      </c>
      <c r="V6" t="s">
        <v>40</v>
      </c>
      <c r="W6" s="1" t="s">
        <v>448</v>
      </c>
      <c r="X6" t="s">
        <v>45</v>
      </c>
      <c r="Y6" s="7">
        <v>1</v>
      </c>
      <c r="Z6" s="1" t="s">
        <v>437</v>
      </c>
      <c r="AA6" s="1" t="s">
        <v>771</v>
      </c>
      <c r="AB6" s="34" t="s">
        <v>45</v>
      </c>
      <c r="AC6" s="34" t="s">
        <v>45</v>
      </c>
      <c r="AD6" s="34" t="s">
        <v>45</v>
      </c>
    </row>
    <row r="7" spans="1:30" ht="43.2" x14ac:dyDescent="0.3">
      <c r="A7" s="1" t="s">
        <v>1384</v>
      </c>
      <c r="B7" t="s">
        <v>367</v>
      </c>
      <c r="C7" t="s">
        <v>279</v>
      </c>
      <c r="D7" t="s">
        <v>259</v>
      </c>
      <c r="E7" t="s">
        <v>44</v>
      </c>
      <c r="F7" s="1" t="s">
        <v>365</v>
      </c>
      <c r="G7" s="20" t="s">
        <v>31</v>
      </c>
      <c r="H7" s="20" t="s">
        <v>26</v>
      </c>
      <c r="I7" s="20" t="s">
        <v>26</v>
      </c>
      <c r="J7" s="20" t="s">
        <v>31</v>
      </c>
      <c r="K7" s="20" t="s">
        <v>26</v>
      </c>
      <c r="L7" s="25" t="s">
        <v>26</v>
      </c>
      <c r="M7" s="25" t="s">
        <v>35</v>
      </c>
      <c r="N7" s="25" t="s">
        <v>35</v>
      </c>
      <c r="O7" s="1" t="s">
        <v>572</v>
      </c>
      <c r="P7" t="s">
        <v>406</v>
      </c>
      <c r="Q7" s="1" t="s">
        <v>571</v>
      </c>
      <c r="R7" s="7">
        <v>2</v>
      </c>
      <c r="S7" s="3" t="s">
        <v>389</v>
      </c>
      <c r="T7" s="3" t="s">
        <v>550</v>
      </c>
      <c r="U7" t="s">
        <v>16</v>
      </c>
      <c r="V7" t="s">
        <v>40</v>
      </c>
      <c r="W7" s="8" t="s">
        <v>447</v>
      </c>
      <c r="X7" t="s">
        <v>45</v>
      </c>
      <c r="Y7" s="7">
        <v>1</v>
      </c>
      <c r="Z7" s="1" t="s">
        <v>437</v>
      </c>
      <c r="AA7" s="1" t="s">
        <v>1348</v>
      </c>
      <c r="AB7" s="31">
        <f>(36+28.8+21.6+23.1+34.6+37.5+50.4+21.6)/8</f>
        <v>31.7</v>
      </c>
      <c r="AC7" s="31">
        <f>(45+36+27+28.8+43.2+46.8+63.1+27)/8</f>
        <v>39.612500000000004</v>
      </c>
      <c r="AD7" s="31">
        <f>(54+43.2+32.4+34.6+51.9+56.2+75.7+32.4)/8</f>
        <v>47.55</v>
      </c>
    </row>
    <row r="8" spans="1:30" ht="57.6" x14ac:dyDescent="0.3">
      <c r="A8" s="1" t="s">
        <v>1384</v>
      </c>
      <c r="B8" t="s">
        <v>374</v>
      </c>
      <c r="C8" t="s">
        <v>254</v>
      </c>
      <c r="D8" t="s">
        <v>255</v>
      </c>
      <c r="E8" t="s">
        <v>44</v>
      </c>
      <c r="F8" s="1" t="s">
        <v>365</v>
      </c>
      <c r="G8" s="20" t="s">
        <v>31</v>
      </c>
      <c r="H8" s="20" t="s">
        <v>31</v>
      </c>
      <c r="I8" s="20" t="s">
        <v>26</v>
      </c>
      <c r="J8" s="20" t="s">
        <v>26</v>
      </c>
      <c r="K8" s="20" t="s">
        <v>26</v>
      </c>
      <c r="L8" s="25" t="s">
        <v>25</v>
      </c>
      <c r="M8" s="25" t="s">
        <v>25</v>
      </c>
      <c r="N8" s="25" t="s">
        <v>31</v>
      </c>
      <c r="O8" s="1" t="s">
        <v>583</v>
      </c>
      <c r="P8" t="s">
        <v>391</v>
      </c>
      <c r="Q8" s="1" t="s">
        <v>582</v>
      </c>
      <c r="R8" s="7">
        <v>3</v>
      </c>
      <c r="S8" s="3" t="s">
        <v>580</v>
      </c>
      <c r="T8" s="3" t="s">
        <v>581</v>
      </c>
      <c r="U8" t="s">
        <v>450</v>
      </c>
      <c r="V8" t="s">
        <v>40</v>
      </c>
      <c r="W8" s="1" t="s">
        <v>454</v>
      </c>
      <c r="X8" t="s">
        <v>45</v>
      </c>
      <c r="Y8" s="7">
        <v>1</v>
      </c>
      <c r="Z8" s="1" t="s">
        <v>437</v>
      </c>
      <c r="AA8" s="1" t="s">
        <v>773</v>
      </c>
      <c r="AB8" s="34" t="s">
        <v>45</v>
      </c>
      <c r="AC8" s="34" t="s">
        <v>45</v>
      </c>
      <c r="AD8" s="34" t="s">
        <v>45</v>
      </c>
    </row>
    <row r="9" spans="1:30" ht="57.6" x14ac:dyDescent="0.3">
      <c r="A9" s="1" t="s">
        <v>1384</v>
      </c>
      <c r="B9" t="s">
        <v>367</v>
      </c>
      <c r="C9" t="s">
        <v>271</v>
      </c>
      <c r="D9" t="s">
        <v>1056</v>
      </c>
      <c r="E9" t="s">
        <v>44</v>
      </c>
      <c r="F9" s="1" t="s">
        <v>365</v>
      </c>
      <c r="G9" s="18" t="s">
        <v>45</v>
      </c>
      <c r="H9" s="18" t="s">
        <v>45</v>
      </c>
      <c r="I9" s="20" t="s">
        <v>26</v>
      </c>
      <c r="J9" s="20" t="s">
        <v>26</v>
      </c>
      <c r="K9" s="20" t="s">
        <v>26</v>
      </c>
      <c r="L9" s="25" t="s">
        <v>31</v>
      </c>
      <c r="M9" s="25" t="s">
        <v>31</v>
      </c>
      <c r="N9" s="25" t="s">
        <v>18</v>
      </c>
      <c r="O9" s="1" t="s">
        <v>1353</v>
      </c>
      <c r="P9" t="s">
        <v>391</v>
      </c>
      <c r="Q9" s="1" t="s">
        <v>585</v>
      </c>
      <c r="R9" s="7">
        <v>3</v>
      </c>
      <c r="S9" s="7">
        <v>5</v>
      </c>
      <c r="T9" s="3" t="s">
        <v>575</v>
      </c>
      <c r="U9" s="1" t="s">
        <v>456</v>
      </c>
      <c r="V9" t="s">
        <v>457</v>
      </c>
      <c r="W9" s="1" t="s">
        <v>448</v>
      </c>
      <c r="X9" t="s">
        <v>45</v>
      </c>
      <c r="Y9" s="7">
        <v>1</v>
      </c>
      <c r="Z9" s="1" t="s">
        <v>437</v>
      </c>
      <c r="AA9" s="1" t="s">
        <v>774</v>
      </c>
      <c r="AB9" s="34" t="s">
        <v>45</v>
      </c>
      <c r="AC9" s="34" t="s">
        <v>45</v>
      </c>
      <c r="AD9" s="34" t="s">
        <v>45</v>
      </c>
    </row>
    <row r="10" spans="1:30" ht="57.6" x14ac:dyDescent="0.3">
      <c r="A10" s="1" t="s">
        <v>1384</v>
      </c>
      <c r="B10" t="s">
        <v>367</v>
      </c>
      <c r="C10" t="s">
        <v>280</v>
      </c>
      <c r="D10" t="s">
        <v>281</v>
      </c>
      <c r="E10" t="s">
        <v>44</v>
      </c>
      <c r="F10" s="1" t="s">
        <v>365</v>
      </c>
      <c r="G10" s="20" t="s">
        <v>31</v>
      </c>
      <c r="H10" s="20" t="s">
        <v>26</v>
      </c>
      <c r="I10" s="20" t="s">
        <v>31</v>
      </c>
      <c r="J10" s="20" t="s">
        <v>31</v>
      </c>
      <c r="K10" s="20" t="s">
        <v>31</v>
      </c>
      <c r="L10" s="25" t="s">
        <v>25</v>
      </c>
      <c r="M10" s="25" t="s">
        <v>26</v>
      </c>
      <c r="N10" s="25" t="s">
        <v>31</v>
      </c>
      <c r="O10" s="1" t="s">
        <v>1354</v>
      </c>
      <c r="P10" t="s">
        <v>391</v>
      </c>
      <c r="Q10" s="1" t="s">
        <v>590</v>
      </c>
      <c r="R10" s="7">
        <v>3</v>
      </c>
      <c r="S10" s="3" t="s">
        <v>589</v>
      </c>
      <c r="T10" s="3" t="s">
        <v>589</v>
      </c>
      <c r="U10" t="s">
        <v>459</v>
      </c>
      <c r="V10" t="s">
        <v>17</v>
      </c>
      <c r="W10" s="1" t="s">
        <v>458</v>
      </c>
      <c r="X10" t="s">
        <v>45</v>
      </c>
      <c r="Y10" s="7">
        <v>1</v>
      </c>
      <c r="Z10" s="1" t="s">
        <v>437</v>
      </c>
      <c r="AA10" s="1" t="s">
        <v>591</v>
      </c>
      <c r="AB10" s="34" t="s">
        <v>45</v>
      </c>
      <c r="AC10" s="34" t="s">
        <v>45</v>
      </c>
      <c r="AD10" s="34" t="s">
        <v>45</v>
      </c>
    </row>
    <row r="11" spans="1:30" ht="57.6" x14ac:dyDescent="0.3">
      <c r="A11" s="1" t="s">
        <v>1384</v>
      </c>
      <c r="B11" t="s">
        <v>367</v>
      </c>
      <c r="C11" t="s">
        <v>282</v>
      </c>
      <c r="D11" t="s">
        <v>283</v>
      </c>
      <c r="E11" t="s">
        <v>44</v>
      </c>
      <c r="F11" s="1" t="s">
        <v>365</v>
      </c>
      <c r="G11" s="20" t="s">
        <v>25</v>
      </c>
      <c r="H11" s="20" t="s">
        <v>26</v>
      </c>
      <c r="I11" s="20" t="s">
        <v>31</v>
      </c>
      <c r="J11" s="20" t="s">
        <v>26</v>
      </c>
      <c r="K11" s="20" t="s">
        <v>31</v>
      </c>
      <c r="L11" s="25" t="s">
        <v>35</v>
      </c>
      <c r="M11" s="25" t="s">
        <v>26</v>
      </c>
      <c r="N11" s="25" t="s">
        <v>25</v>
      </c>
      <c r="O11" s="1" t="s">
        <v>595</v>
      </c>
      <c r="P11" t="s">
        <v>406</v>
      </c>
      <c r="Q11" s="1" t="s">
        <v>594</v>
      </c>
      <c r="R11" s="7">
        <v>1</v>
      </c>
      <c r="S11" s="7">
        <v>20</v>
      </c>
      <c r="T11" s="3" t="s">
        <v>593</v>
      </c>
      <c r="U11" t="s">
        <v>182</v>
      </c>
      <c r="V11" s="1" t="s">
        <v>460</v>
      </c>
      <c r="W11" s="1" t="s">
        <v>461</v>
      </c>
      <c r="X11" t="s">
        <v>45</v>
      </c>
      <c r="Y11" s="7">
        <v>1</v>
      </c>
      <c r="Z11" s="1" t="s">
        <v>437</v>
      </c>
      <c r="AA11" s="1" t="s">
        <v>1349</v>
      </c>
      <c r="AB11" s="31">
        <f>(40+32+24+25.6+38.4+41.6+56+24)/8</f>
        <v>35.200000000000003</v>
      </c>
      <c r="AC11" s="31">
        <f>(50+40+30+32+48+52+70.1+30)/8</f>
        <v>44.012500000000003</v>
      </c>
      <c r="AD11" s="31">
        <f>(60.1+48+36+38.4+57.7+62.5+84.1+36)/8</f>
        <v>52.849999999999994</v>
      </c>
    </row>
    <row r="12" spans="1:30" ht="72" x14ac:dyDescent="0.3">
      <c r="A12" s="1" t="s">
        <v>1384</v>
      </c>
      <c r="B12" s="1" t="s">
        <v>367</v>
      </c>
      <c r="C12" t="s">
        <v>82</v>
      </c>
      <c r="D12" t="s">
        <v>324</v>
      </c>
      <c r="E12" t="s">
        <v>14</v>
      </c>
      <c r="F12" s="1" t="s">
        <v>365</v>
      </c>
      <c r="G12" s="20" t="s">
        <v>26</v>
      </c>
      <c r="H12" s="20" t="s">
        <v>26</v>
      </c>
      <c r="I12" s="20" t="s">
        <v>26</v>
      </c>
      <c r="J12" s="20" t="s">
        <v>26</v>
      </c>
      <c r="K12" s="20" t="s">
        <v>26</v>
      </c>
      <c r="L12" s="25" t="s">
        <v>26</v>
      </c>
      <c r="M12" s="25" t="s">
        <v>26</v>
      </c>
      <c r="N12" s="25" t="s">
        <v>25</v>
      </c>
      <c r="O12" s="1" t="s">
        <v>1355</v>
      </c>
      <c r="P12" s="1" t="s">
        <v>406</v>
      </c>
      <c r="Q12" s="1" t="s">
        <v>420</v>
      </c>
      <c r="R12" s="36">
        <v>2</v>
      </c>
      <c r="S12" s="3" t="s">
        <v>336</v>
      </c>
      <c r="T12" s="3" t="s">
        <v>419</v>
      </c>
      <c r="U12" t="s">
        <v>182</v>
      </c>
      <c r="V12" t="s">
        <v>40</v>
      </c>
      <c r="W12" s="8" t="s">
        <v>1136</v>
      </c>
      <c r="X12" t="s">
        <v>45</v>
      </c>
      <c r="Y12" s="7">
        <v>1</v>
      </c>
      <c r="Z12" s="1" t="s">
        <v>437</v>
      </c>
      <c r="AA12" s="1" t="s">
        <v>418</v>
      </c>
      <c r="AB12" s="31">
        <f>(23.4+18.7+14+14.9+22.4+24.3+32.7+14)/8</f>
        <v>20.55</v>
      </c>
      <c r="AC12" s="31">
        <f>(33.4+26.7+20+21.4+32+34.7+46.7+20)/8</f>
        <v>29.362499999999997</v>
      </c>
      <c r="AD12" s="33">
        <f>(40+32+24+25.6+38.4+41.6+56+24)/8</f>
        <v>35.200000000000003</v>
      </c>
    </row>
    <row r="13" spans="1:30" ht="57.6" x14ac:dyDescent="0.3">
      <c r="A13" s="1" t="s">
        <v>1384</v>
      </c>
      <c r="B13" t="s">
        <v>374</v>
      </c>
      <c r="C13" t="s">
        <v>332</v>
      </c>
      <c r="D13" t="s">
        <v>345</v>
      </c>
      <c r="E13" t="s">
        <v>44</v>
      </c>
      <c r="F13" s="1" t="s">
        <v>365</v>
      </c>
      <c r="G13" s="20" t="s">
        <v>31</v>
      </c>
      <c r="H13" s="20" t="s">
        <v>26</v>
      </c>
      <c r="I13" s="20" t="s">
        <v>26</v>
      </c>
      <c r="J13" s="20" t="s">
        <v>26</v>
      </c>
      <c r="K13" s="20" t="s">
        <v>26</v>
      </c>
      <c r="L13" s="25" t="s">
        <v>26</v>
      </c>
      <c r="M13" s="25" t="s">
        <v>26</v>
      </c>
      <c r="N13" s="25" t="s">
        <v>26</v>
      </c>
      <c r="O13" s="1" t="s">
        <v>599</v>
      </c>
      <c r="P13" t="s">
        <v>391</v>
      </c>
      <c r="Q13" s="1" t="s">
        <v>600</v>
      </c>
      <c r="R13" s="7">
        <v>2</v>
      </c>
      <c r="S13" s="3" t="s">
        <v>336</v>
      </c>
      <c r="T13" s="3" t="s">
        <v>556</v>
      </c>
      <c r="U13" t="s">
        <v>182</v>
      </c>
      <c r="V13" t="s">
        <v>464</v>
      </c>
      <c r="W13" s="8" t="s">
        <v>463</v>
      </c>
      <c r="X13" t="s">
        <v>45</v>
      </c>
      <c r="Y13" s="7">
        <v>1</v>
      </c>
      <c r="Z13" s="1" t="s">
        <v>437</v>
      </c>
      <c r="AA13" s="1" t="s">
        <v>775</v>
      </c>
      <c r="AB13" s="34" t="s">
        <v>45</v>
      </c>
      <c r="AC13" s="34" t="s">
        <v>45</v>
      </c>
      <c r="AD13" s="34" t="s">
        <v>45</v>
      </c>
    </row>
    <row r="14" spans="1:30" ht="43.2" x14ac:dyDescent="0.3">
      <c r="A14" s="1" t="s">
        <v>1384</v>
      </c>
      <c r="B14" t="s">
        <v>367</v>
      </c>
      <c r="C14" t="s">
        <v>333</v>
      </c>
      <c r="D14" t="s">
        <v>334</v>
      </c>
      <c r="E14" t="s">
        <v>44</v>
      </c>
      <c r="F14" s="1" t="s">
        <v>365</v>
      </c>
      <c r="G14" s="18" t="s">
        <v>45</v>
      </c>
      <c r="H14" s="20" t="s">
        <v>26</v>
      </c>
      <c r="I14" s="20" t="s">
        <v>26</v>
      </c>
      <c r="J14" s="20" t="s">
        <v>31</v>
      </c>
      <c r="K14" s="20" t="s">
        <v>26</v>
      </c>
      <c r="L14" s="25" t="s">
        <v>31</v>
      </c>
      <c r="M14" s="25" t="s">
        <v>31</v>
      </c>
      <c r="N14" s="25" t="s">
        <v>35</v>
      </c>
      <c r="O14" s="1" t="s">
        <v>1356</v>
      </c>
      <c r="P14" t="s">
        <v>391</v>
      </c>
      <c r="Q14" s="1" t="s">
        <v>603</v>
      </c>
      <c r="R14" s="7">
        <v>3</v>
      </c>
      <c r="S14" s="3" t="s">
        <v>226</v>
      </c>
      <c r="T14" s="3" t="s">
        <v>561</v>
      </c>
      <c r="U14" t="s">
        <v>459</v>
      </c>
      <c r="V14" s="1" t="s">
        <v>601</v>
      </c>
      <c r="W14" s="1" t="s">
        <v>465</v>
      </c>
      <c r="X14" t="s">
        <v>45</v>
      </c>
      <c r="Y14" s="7">
        <v>1</v>
      </c>
      <c r="Z14" s="1" t="s">
        <v>437</v>
      </c>
      <c r="AA14" s="1" t="s">
        <v>602</v>
      </c>
      <c r="AB14" s="34" t="s">
        <v>45</v>
      </c>
      <c r="AC14" s="34" t="s">
        <v>45</v>
      </c>
      <c r="AD14" s="34" t="s">
        <v>45</v>
      </c>
    </row>
  </sheetData>
  <autoFilter ref="A2:AD14" xr:uid="{3CF9BCB8-4D41-4601-A083-3ACC4895C538}"/>
  <mergeCells count="3">
    <mergeCell ref="G1:K1"/>
    <mergeCell ref="L1:N1"/>
    <mergeCell ref="AB1:A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00B9A-ED75-41EF-94D7-3ACA878C7C5A}">
  <dimension ref="A1:AD35"/>
  <sheetViews>
    <sheetView zoomScale="80" zoomScaleNormal="80" workbookViewId="0">
      <pane ySplit="2" topLeftCell="A3" activePane="bottomLeft" state="frozen"/>
      <selection pane="bottomLeft"/>
    </sheetView>
  </sheetViews>
  <sheetFormatPr defaultRowHeight="14.4" x14ac:dyDescent="0.3"/>
  <cols>
    <col min="1" max="1" width="14.109375" bestFit="1" customWidth="1"/>
    <col min="2" max="2" width="38.44140625" bestFit="1" customWidth="1"/>
    <col min="3" max="3" width="27" bestFit="1" customWidth="1"/>
    <col min="4" max="4" width="20.88671875" bestFit="1" customWidth="1"/>
    <col min="5" max="5" width="12.44140625" customWidth="1"/>
    <col min="6" max="6" width="26.6640625" customWidth="1"/>
    <col min="7" max="7" width="14.33203125" style="18" bestFit="1" customWidth="1"/>
    <col min="8" max="8" width="12.33203125" style="18" bestFit="1" customWidth="1"/>
    <col min="9" max="9" width="11" style="18" customWidth="1"/>
    <col min="10" max="10" width="25.109375" style="18" bestFit="1" customWidth="1"/>
    <col min="11" max="11" width="18.6640625" style="18" bestFit="1" customWidth="1"/>
    <col min="12" max="12" width="14.109375" style="24" bestFit="1" customWidth="1"/>
    <col min="13" max="13" width="16.5546875" style="24" bestFit="1" customWidth="1"/>
    <col min="14" max="14" width="15.109375" style="24" bestFit="1" customWidth="1"/>
    <col min="15" max="15" width="13.5546875" customWidth="1"/>
    <col min="16" max="16" width="21.6640625" bestFit="1" customWidth="1"/>
    <col min="17" max="17" width="13.6640625" bestFit="1" customWidth="1"/>
    <col min="18" max="18" width="17.109375" bestFit="1" customWidth="1"/>
    <col min="19" max="19" width="14.109375" bestFit="1" customWidth="1"/>
    <col min="20" max="20" width="14.5546875" customWidth="1"/>
    <col min="21" max="21" width="11.5546875" bestFit="1" customWidth="1"/>
    <col min="22" max="22" width="13" bestFit="1" customWidth="1"/>
    <col min="23" max="23" width="13.44140625" bestFit="1" customWidth="1"/>
    <col min="24" max="25" width="9.44140625" bestFit="1" customWidth="1"/>
    <col min="26" max="26" width="16.44140625" bestFit="1" customWidth="1"/>
    <col min="27" max="27" width="41" customWidth="1"/>
    <col min="28" max="29" width="24.109375" style="34" bestFit="1" customWidth="1"/>
    <col min="30" max="30" width="27.88671875" style="34" bestFit="1" customWidth="1"/>
  </cols>
  <sheetData>
    <row r="1" spans="1:30" s="4" customFormat="1" ht="28.5" customHeight="1" x14ac:dyDescent="0.3">
      <c r="G1" s="39" t="s">
        <v>979</v>
      </c>
      <c r="H1" s="39"/>
      <c r="I1" s="39"/>
      <c r="J1" s="39"/>
      <c r="K1" s="39"/>
      <c r="L1" s="40" t="s">
        <v>2</v>
      </c>
      <c r="M1" s="40"/>
      <c r="N1" s="40"/>
      <c r="AB1" s="41" t="s">
        <v>784</v>
      </c>
      <c r="AC1" s="41"/>
      <c r="AD1" s="41"/>
    </row>
    <row r="2" spans="1:30" s="4" customFormat="1" ht="58.2" thickBot="1" x14ac:dyDescent="0.35">
      <c r="A2" s="5" t="s">
        <v>0</v>
      </c>
      <c r="B2" s="6" t="s">
        <v>785</v>
      </c>
      <c r="C2" s="6" t="s">
        <v>8</v>
      </c>
      <c r="D2" s="6" t="s">
        <v>9</v>
      </c>
      <c r="E2" s="6" t="s">
        <v>1</v>
      </c>
      <c r="F2" s="6" t="s">
        <v>786</v>
      </c>
      <c r="G2" s="17" t="s">
        <v>29</v>
      </c>
      <c r="H2" s="17" t="s">
        <v>119</v>
      </c>
      <c r="I2" s="17" t="s">
        <v>30</v>
      </c>
      <c r="J2" s="17" t="s">
        <v>36</v>
      </c>
      <c r="K2" s="17" t="s">
        <v>364</v>
      </c>
      <c r="L2" s="22" t="s">
        <v>32</v>
      </c>
      <c r="M2" s="22" t="s">
        <v>33</v>
      </c>
      <c r="N2" s="23" t="s">
        <v>34</v>
      </c>
      <c r="O2" s="5" t="s">
        <v>3</v>
      </c>
      <c r="P2" s="6" t="s">
        <v>120</v>
      </c>
      <c r="Q2" s="5" t="s">
        <v>23</v>
      </c>
      <c r="R2" s="6" t="s">
        <v>121</v>
      </c>
      <c r="S2" s="5" t="s">
        <v>787</v>
      </c>
      <c r="T2" s="5" t="s">
        <v>788</v>
      </c>
      <c r="U2" s="6" t="s">
        <v>789</v>
      </c>
      <c r="V2" s="5" t="s">
        <v>7</v>
      </c>
      <c r="W2" s="6" t="s">
        <v>802</v>
      </c>
      <c r="X2" s="5" t="s">
        <v>4</v>
      </c>
      <c r="Y2" s="5" t="s">
        <v>5</v>
      </c>
      <c r="Z2" s="5" t="s">
        <v>6</v>
      </c>
      <c r="AA2" s="6" t="s">
        <v>791</v>
      </c>
      <c r="AB2" s="30" t="s">
        <v>616</v>
      </c>
      <c r="AC2" s="30" t="s">
        <v>615</v>
      </c>
      <c r="AD2" s="30" t="s">
        <v>617</v>
      </c>
    </row>
    <row r="3" spans="1:30" ht="100.8" x14ac:dyDescent="0.3">
      <c r="A3" t="s">
        <v>837</v>
      </c>
      <c r="B3" s="1" t="s">
        <v>367</v>
      </c>
      <c r="C3" t="s">
        <v>20</v>
      </c>
      <c r="D3" t="s">
        <v>47</v>
      </c>
      <c r="E3" t="s">
        <v>14</v>
      </c>
      <c r="F3" s="1" t="s">
        <v>365</v>
      </c>
      <c r="G3" s="19" t="s">
        <v>31</v>
      </c>
      <c r="H3" s="19" t="s">
        <v>26</v>
      </c>
      <c r="I3" s="20" t="s">
        <v>26</v>
      </c>
      <c r="J3" s="20" t="s">
        <v>31</v>
      </c>
      <c r="K3" s="20" t="s">
        <v>26</v>
      </c>
      <c r="L3" s="25" t="s">
        <v>25</v>
      </c>
      <c r="M3" s="25" t="s">
        <v>26</v>
      </c>
      <c r="N3" s="25" t="s">
        <v>35</v>
      </c>
      <c r="O3" s="1" t="s">
        <v>795</v>
      </c>
      <c r="P3" s="1" t="s">
        <v>611</v>
      </c>
      <c r="Q3" s="1" t="s">
        <v>337</v>
      </c>
      <c r="R3" s="7">
        <v>2</v>
      </c>
      <c r="S3" s="3" t="s">
        <v>336</v>
      </c>
      <c r="T3" s="2" t="s">
        <v>15</v>
      </c>
      <c r="U3" s="1" t="s">
        <v>338</v>
      </c>
      <c r="V3" t="s">
        <v>17</v>
      </c>
      <c r="W3" s="3" t="s">
        <v>372</v>
      </c>
      <c r="X3" t="s">
        <v>45</v>
      </c>
      <c r="Y3" s="7">
        <v>1</v>
      </c>
      <c r="Z3" s="1" t="s">
        <v>1308</v>
      </c>
      <c r="AA3" s="1" t="s">
        <v>387</v>
      </c>
      <c r="AB3" s="31">
        <f>(23.4+18.7+14+14.9+22.4+24.3+32.7+14)/8</f>
        <v>20.55</v>
      </c>
      <c r="AC3" s="32">
        <f>(33.4+26.7+20+21.4+32+34.7+46.7+20)/8</f>
        <v>29.362499999999997</v>
      </c>
      <c r="AD3" s="33">
        <f>(40+32+24+25.6+38.4+41.6+56+24)/8</f>
        <v>35.200000000000003</v>
      </c>
    </row>
    <row r="4" spans="1:30" ht="86.4" x14ac:dyDescent="0.3">
      <c r="A4" t="s">
        <v>837</v>
      </c>
      <c r="B4" t="s">
        <v>374</v>
      </c>
      <c r="C4" t="s">
        <v>57</v>
      </c>
      <c r="D4" t="s">
        <v>58</v>
      </c>
      <c r="E4" t="s">
        <v>14</v>
      </c>
      <c r="F4" s="1" t="s">
        <v>365</v>
      </c>
      <c r="G4" s="19" t="s">
        <v>31</v>
      </c>
      <c r="H4" s="19" t="s">
        <v>26</v>
      </c>
      <c r="I4" s="20" t="s">
        <v>26</v>
      </c>
      <c r="J4" s="20" t="s">
        <v>31</v>
      </c>
      <c r="K4" s="20" t="s">
        <v>26</v>
      </c>
      <c r="L4" s="25" t="s">
        <v>35</v>
      </c>
      <c r="M4" s="25" t="s">
        <v>25</v>
      </c>
      <c r="N4" s="25" t="s">
        <v>25</v>
      </c>
      <c r="O4" s="1" t="s">
        <v>744</v>
      </c>
      <c r="P4" s="1" t="s">
        <v>406</v>
      </c>
      <c r="Q4" s="1" t="s">
        <v>384</v>
      </c>
      <c r="R4" s="7">
        <v>1</v>
      </c>
      <c r="S4" s="3" t="s">
        <v>382</v>
      </c>
      <c r="T4" s="3" t="s">
        <v>383</v>
      </c>
      <c r="U4" s="1" t="s">
        <v>743</v>
      </c>
      <c r="V4" t="s">
        <v>386</v>
      </c>
      <c r="W4" s="3" t="s">
        <v>372</v>
      </c>
      <c r="X4" t="s">
        <v>45</v>
      </c>
      <c r="Y4" s="7">
        <v>1</v>
      </c>
      <c r="Z4" s="1" t="s">
        <v>437</v>
      </c>
      <c r="AA4" s="1" t="s">
        <v>745</v>
      </c>
      <c r="AB4" s="33">
        <f>(40+32+24+25.6+38.4+41.6+56+24)/8</f>
        <v>35.200000000000003</v>
      </c>
      <c r="AC4" s="31">
        <f>(50+40+30+32+48+52+70.1+30)/8</f>
        <v>44.012500000000003</v>
      </c>
      <c r="AD4" s="31">
        <f>(60.1+48+36+38.4+57.7+62.5+84.1+36)/8</f>
        <v>52.849999999999994</v>
      </c>
    </row>
    <row r="5" spans="1:30" ht="72" x14ac:dyDescent="0.3">
      <c r="A5" t="s">
        <v>837</v>
      </c>
      <c r="B5" s="1" t="s">
        <v>367</v>
      </c>
      <c r="C5" t="s">
        <v>63</v>
      </c>
      <c r="D5" t="s">
        <v>72</v>
      </c>
      <c r="E5" t="s">
        <v>14</v>
      </c>
      <c r="F5" s="1" t="s">
        <v>365</v>
      </c>
      <c r="G5" s="20" t="s">
        <v>25</v>
      </c>
      <c r="H5" s="19" t="s">
        <v>26</v>
      </c>
      <c r="I5" s="19" t="s">
        <v>26</v>
      </c>
      <c r="J5" s="20" t="s">
        <v>31</v>
      </c>
      <c r="K5" s="20" t="s">
        <v>31</v>
      </c>
      <c r="L5" s="25" t="s">
        <v>35</v>
      </c>
      <c r="M5" s="26" t="s">
        <v>26</v>
      </c>
      <c r="N5" s="25" t="s">
        <v>25</v>
      </c>
      <c r="O5" s="1" t="s">
        <v>397</v>
      </c>
      <c r="P5" s="1" t="s">
        <v>391</v>
      </c>
      <c r="Q5" s="1" t="s">
        <v>395</v>
      </c>
      <c r="R5" s="7">
        <v>1</v>
      </c>
      <c r="S5" s="3" t="s">
        <v>393</v>
      </c>
      <c r="T5" s="3" t="s">
        <v>336</v>
      </c>
      <c r="U5" t="s">
        <v>338</v>
      </c>
      <c r="V5" s="1" t="s">
        <v>552</v>
      </c>
      <c r="W5" s="3" t="s">
        <v>372</v>
      </c>
      <c r="X5" t="s">
        <v>45</v>
      </c>
      <c r="Y5" s="7">
        <v>1</v>
      </c>
      <c r="Z5" s="1" t="s">
        <v>1308</v>
      </c>
      <c r="AA5" s="1" t="s">
        <v>396</v>
      </c>
      <c r="AB5" s="31">
        <f>(50+40+30+32+48+52+70.1+30)/8</f>
        <v>44.012500000000003</v>
      </c>
      <c r="AC5" s="31">
        <f>(66.7+53.4+40+42.7+64.1+69.4+93.4+40)/8</f>
        <v>58.712499999999991</v>
      </c>
      <c r="AD5" s="31">
        <f>(83.4+66.7+50+53.4+80.1+86.7+116.8+50)/8</f>
        <v>73.387500000000003</v>
      </c>
    </row>
    <row r="6" spans="1:30" ht="86.4" x14ac:dyDescent="0.3">
      <c r="A6" t="s">
        <v>837</v>
      </c>
      <c r="B6" t="s">
        <v>627</v>
      </c>
      <c r="C6" t="s">
        <v>805</v>
      </c>
      <c r="D6" t="s">
        <v>806</v>
      </c>
      <c r="E6" t="s">
        <v>14</v>
      </c>
      <c r="F6" s="1" t="s">
        <v>365</v>
      </c>
      <c r="G6" s="20" t="s">
        <v>26</v>
      </c>
      <c r="H6" s="20" t="s">
        <v>26</v>
      </c>
      <c r="I6" s="20" t="s">
        <v>26</v>
      </c>
      <c r="J6" s="20" t="s">
        <v>31</v>
      </c>
      <c r="K6" s="20" t="s">
        <v>26</v>
      </c>
      <c r="L6" s="25" t="s">
        <v>25</v>
      </c>
      <c r="M6" s="25" t="s">
        <v>25</v>
      </c>
      <c r="N6" s="25" t="s">
        <v>31</v>
      </c>
      <c r="O6" s="1" t="s">
        <v>1371</v>
      </c>
      <c r="P6" t="s">
        <v>391</v>
      </c>
      <c r="Q6" s="1" t="s">
        <v>585</v>
      </c>
      <c r="R6" s="7">
        <v>3</v>
      </c>
      <c r="S6" s="3" t="s">
        <v>589</v>
      </c>
      <c r="T6" s="3" t="s">
        <v>589</v>
      </c>
      <c r="U6" t="s">
        <v>825</v>
      </c>
      <c r="V6" t="s">
        <v>54</v>
      </c>
      <c r="W6" s="3" t="s">
        <v>372</v>
      </c>
      <c r="X6" t="s">
        <v>45</v>
      </c>
      <c r="Y6" s="7">
        <v>1</v>
      </c>
      <c r="Z6" s="1" t="s">
        <v>437</v>
      </c>
      <c r="AA6" s="1" t="s">
        <v>824</v>
      </c>
      <c r="AB6" s="33">
        <f>(26.7+21.4+16+17.1+25.6+27.8+37.4+16)/8</f>
        <v>23.5</v>
      </c>
      <c r="AC6" s="31">
        <f>(32+25.6+19.2+20.5+30.7+33.3+44.8+19.2)/8</f>
        <v>28.162500000000001</v>
      </c>
      <c r="AD6" s="34" t="s">
        <v>45</v>
      </c>
    </row>
    <row r="7" spans="1:30" ht="72" x14ac:dyDescent="0.3">
      <c r="A7" t="s">
        <v>837</v>
      </c>
      <c r="B7" t="s">
        <v>367</v>
      </c>
      <c r="C7" t="s">
        <v>838</v>
      </c>
      <c r="D7" t="s">
        <v>839</v>
      </c>
      <c r="E7" t="s">
        <v>14</v>
      </c>
      <c r="F7" s="1" t="s">
        <v>365</v>
      </c>
      <c r="G7" s="20" t="s">
        <v>45</v>
      </c>
      <c r="H7" s="20" t="s">
        <v>31</v>
      </c>
      <c r="I7" s="20" t="s">
        <v>31</v>
      </c>
      <c r="J7" s="20" t="s">
        <v>26</v>
      </c>
      <c r="K7" s="20" t="s">
        <v>26</v>
      </c>
      <c r="L7" s="25" t="s">
        <v>25</v>
      </c>
      <c r="M7" s="25" t="s">
        <v>25</v>
      </c>
      <c r="N7" s="25" t="s">
        <v>25</v>
      </c>
      <c r="O7" s="1" t="s">
        <v>980</v>
      </c>
      <c r="P7" s="1" t="s">
        <v>611</v>
      </c>
      <c r="Q7" s="1" t="s">
        <v>982</v>
      </c>
      <c r="R7" s="7">
        <v>3</v>
      </c>
      <c r="S7" s="3" t="s">
        <v>561</v>
      </c>
      <c r="T7" s="3" t="s">
        <v>561</v>
      </c>
      <c r="U7" t="s">
        <v>242</v>
      </c>
      <c r="V7" t="s">
        <v>40</v>
      </c>
      <c r="W7" s="3" t="s">
        <v>372</v>
      </c>
      <c r="X7" t="s">
        <v>45</v>
      </c>
      <c r="Y7" s="7">
        <v>1</v>
      </c>
      <c r="Z7" s="1" t="s">
        <v>437</v>
      </c>
      <c r="AA7" s="1" t="s">
        <v>981</v>
      </c>
      <c r="AB7" s="34" t="s">
        <v>45</v>
      </c>
      <c r="AC7" s="34" t="s">
        <v>45</v>
      </c>
      <c r="AD7" s="34" t="s">
        <v>45</v>
      </c>
    </row>
    <row r="8" spans="1:30" ht="86.4" x14ac:dyDescent="0.3">
      <c r="A8" t="s">
        <v>837</v>
      </c>
      <c r="B8" t="s">
        <v>367</v>
      </c>
      <c r="C8" t="s">
        <v>840</v>
      </c>
      <c r="D8" t="s">
        <v>841</v>
      </c>
      <c r="E8" t="s">
        <v>14</v>
      </c>
      <c r="F8" s="1" t="s">
        <v>365</v>
      </c>
      <c r="G8" s="20" t="s">
        <v>26</v>
      </c>
      <c r="H8" s="20" t="s">
        <v>31</v>
      </c>
      <c r="I8" s="20" t="s">
        <v>26</v>
      </c>
      <c r="J8" s="20" t="s">
        <v>31</v>
      </c>
      <c r="K8" s="20" t="s">
        <v>26</v>
      </c>
      <c r="L8" s="25" t="s">
        <v>35</v>
      </c>
      <c r="M8" s="25" t="s">
        <v>31</v>
      </c>
      <c r="N8" s="25" t="s">
        <v>31</v>
      </c>
      <c r="O8" s="1" t="s">
        <v>984</v>
      </c>
      <c r="P8" s="1" t="s">
        <v>391</v>
      </c>
      <c r="Q8" s="1" t="s">
        <v>983</v>
      </c>
      <c r="R8" s="7">
        <v>3</v>
      </c>
      <c r="S8" s="3" t="s">
        <v>865</v>
      </c>
      <c r="T8" s="3" t="s">
        <v>865</v>
      </c>
      <c r="U8" t="s">
        <v>825</v>
      </c>
      <c r="V8" t="s">
        <v>196</v>
      </c>
      <c r="W8" s="3" t="s">
        <v>372</v>
      </c>
      <c r="X8" t="s">
        <v>45</v>
      </c>
      <c r="Y8" s="7">
        <v>1</v>
      </c>
      <c r="Z8" s="1" t="s">
        <v>437</v>
      </c>
      <c r="AA8" s="1" t="s">
        <v>985</v>
      </c>
      <c r="AB8" s="31">
        <f>(18+14.4+10.8+11.5+17.3+18.7+25.2+10.8)/8</f>
        <v>15.8375</v>
      </c>
      <c r="AC8" s="31">
        <f>(21+16.8+12.6+13.5+20.2+21.9+29.4+12.6)/8</f>
        <v>18.5</v>
      </c>
      <c r="AD8" s="34" t="s">
        <v>45</v>
      </c>
    </row>
    <row r="9" spans="1:30" ht="72" x14ac:dyDescent="0.3">
      <c r="A9" t="s">
        <v>837</v>
      </c>
      <c r="B9" s="1" t="s">
        <v>367</v>
      </c>
      <c r="C9" t="s">
        <v>67</v>
      </c>
      <c r="D9" t="s">
        <v>285</v>
      </c>
      <c r="E9" t="s">
        <v>14</v>
      </c>
      <c r="F9" s="1" t="s">
        <v>365</v>
      </c>
      <c r="G9" s="20" t="s">
        <v>26</v>
      </c>
      <c r="H9" s="20" t="s">
        <v>26</v>
      </c>
      <c r="I9" s="20" t="s">
        <v>26</v>
      </c>
      <c r="J9" s="20" t="s">
        <v>26</v>
      </c>
      <c r="K9" s="20" t="s">
        <v>26</v>
      </c>
      <c r="L9" s="25" t="s">
        <v>26</v>
      </c>
      <c r="M9" s="25" t="s">
        <v>26</v>
      </c>
      <c r="N9" s="25" t="s">
        <v>25</v>
      </c>
      <c r="O9" s="1" t="s">
        <v>1358</v>
      </c>
      <c r="P9" t="s">
        <v>406</v>
      </c>
      <c r="Q9" s="1" t="s">
        <v>986</v>
      </c>
      <c r="R9" s="7">
        <v>3</v>
      </c>
      <c r="S9" s="8" t="s">
        <v>589</v>
      </c>
      <c r="T9" s="3" t="s">
        <v>575</v>
      </c>
      <c r="U9" t="s">
        <v>182</v>
      </c>
      <c r="V9" t="s">
        <v>40</v>
      </c>
      <c r="W9" s="3" t="s">
        <v>372</v>
      </c>
      <c r="X9" t="s">
        <v>45</v>
      </c>
      <c r="Y9" s="7">
        <v>1</v>
      </c>
      <c r="Z9" s="1" t="s">
        <v>437</v>
      </c>
      <c r="AA9" s="1" t="s">
        <v>469</v>
      </c>
      <c r="AB9" s="31">
        <f>(18+14.4+10.8+11.5+17.3+18.7+25.2+10.8)/8</f>
        <v>15.8375</v>
      </c>
      <c r="AC9" s="33">
        <f>(21+16.8+12.6+13.5+20.2+21.9+29.4+12.6)/8</f>
        <v>18.5</v>
      </c>
      <c r="AD9" s="34" t="s">
        <v>45</v>
      </c>
    </row>
    <row r="10" spans="1:30" ht="72" x14ac:dyDescent="0.3">
      <c r="A10" t="s">
        <v>837</v>
      </c>
      <c r="B10" s="1" t="s">
        <v>367</v>
      </c>
      <c r="C10" t="s">
        <v>68</v>
      </c>
      <c r="D10" t="s">
        <v>69</v>
      </c>
      <c r="E10" t="s">
        <v>14</v>
      </c>
      <c r="F10" s="1" t="s">
        <v>365</v>
      </c>
      <c r="G10" s="20" t="s">
        <v>26</v>
      </c>
      <c r="H10" s="20" t="s">
        <v>26</v>
      </c>
      <c r="I10" s="20" t="s">
        <v>26</v>
      </c>
      <c r="J10" s="20" t="s">
        <v>26</v>
      </c>
      <c r="K10" s="20" t="s">
        <v>26</v>
      </c>
      <c r="L10" s="25" t="s">
        <v>26</v>
      </c>
      <c r="M10" s="25" t="s">
        <v>26</v>
      </c>
      <c r="N10" s="25" t="s">
        <v>25</v>
      </c>
      <c r="O10" s="1" t="s">
        <v>467</v>
      </c>
      <c r="P10" t="s">
        <v>406</v>
      </c>
      <c r="Q10" s="1" t="s">
        <v>986</v>
      </c>
      <c r="R10" s="7">
        <v>3</v>
      </c>
      <c r="S10" s="8" t="s">
        <v>419</v>
      </c>
      <c r="T10" s="3" t="s">
        <v>566</v>
      </c>
      <c r="U10" t="s">
        <v>16</v>
      </c>
      <c r="V10" t="s">
        <v>40</v>
      </c>
      <c r="W10" s="3" t="s">
        <v>372</v>
      </c>
      <c r="X10" t="s">
        <v>45</v>
      </c>
      <c r="Y10" s="7">
        <v>1</v>
      </c>
      <c r="Z10" s="1" t="s">
        <v>468</v>
      </c>
      <c r="AA10" s="1" t="s">
        <v>466</v>
      </c>
      <c r="AB10" s="31">
        <f>(18+14.4+10.8+11.5+17.3+18.7+25.2+10.8)/8</f>
        <v>15.8375</v>
      </c>
      <c r="AC10" s="33">
        <f>(21+16.8+12.6+13.5+20.2+21.9+29.4+12.6)/8</f>
        <v>18.5</v>
      </c>
      <c r="AD10" s="34" t="s">
        <v>45</v>
      </c>
    </row>
    <row r="11" spans="1:30" ht="72" x14ac:dyDescent="0.3">
      <c r="A11" t="s">
        <v>837</v>
      </c>
      <c r="B11" t="s">
        <v>367</v>
      </c>
      <c r="C11" t="s">
        <v>1341</v>
      </c>
      <c r="D11" t="s">
        <v>266</v>
      </c>
      <c r="E11" t="s">
        <v>14</v>
      </c>
      <c r="F11" s="1" t="s">
        <v>365</v>
      </c>
      <c r="G11" s="18" t="s">
        <v>45</v>
      </c>
      <c r="H11" s="18" t="s">
        <v>45</v>
      </c>
      <c r="I11" s="20" t="s">
        <v>31</v>
      </c>
      <c r="J11" s="20" t="s">
        <v>26</v>
      </c>
      <c r="K11" s="20" t="s">
        <v>26</v>
      </c>
      <c r="L11" s="25" t="s">
        <v>25</v>
      </c>
      <c r="M11" s="25" t="s">
        <v>26</v>
      </c>
      <c r="N11" s="25" t="s">
        <v>25</v>
      </c>
      <c r="O11" s="1" t="s">
        <v>1343</v>
      </c>
      <c r="P11" t="s">
        <v>391</v>
      </c>
      <c r="Q11" s="1" t="s">
        <v>558</v>
      </c>
      <c r="R11" s="7">
        <v>3</v>
      </c>
      <c r="S11" s="3" t="s">
        <v>581</v>
      </c>
      <c r="T11" s="3" t="s">
        <v>581</v>
      </c>
      <c r="U11" t="s">
        <v>182</v>
      </c>
      <c r="V11" t="s">
        <v>195</v>
      </c>
      <c r="W11" s="3" t="s">
        <v>372</v>
      </c>
      <c r="X11" t="s">
        <v>45</v>
      </c>
      <c r="Y11" s="7">
        <v>1</v>
      </c>
      <c r="Z11" s="1" t="s">
        <v>437</v>
      </c>
      <c r="AA11" s="1" t="s">
        <v>834</v>
      </c>
      <c r="AB11" s="31" t="s">
        <v>45</v>
      </c>
      <c r="AC11" s="31" t="s">
        <v>45</v>
      </c>
      <c r="AD11" s="31" t="s">
        <v>45</v>
      </c>
    </row>
    <row r="12" spans="1:30" ht="57.6" x14ac:dyDescent="0.3">
      <c r="A12" t="s">
        <v>837</v>
      </c>
      <c r="B12" s="1" t="s">
        <v>367</v>
      </c>
      <c r="C12" t="s">
        <v>70</v>
      </c>
      <c r="D12" t="s">
        <v>71</v>
      </c>
      <c r="E12" t="s">
        <v>14</v>
      </c>
      <c r="F12" s="1" t="s">
        <v>365</v>
      </c>
      <c r="G12" s="20" t="s">
        <v>25</v>
      </c>
      <c r="H12" s="20" t="s">
        <v>26</v>
      </c>
      <c r="I12" s="20" t="s">
        <v>31</v>
      </c>
      <c r="J12" s="20" t="s">
        <v>31</v>
      </c>
      <c r="K12" s="20" t="s">
        <v>31</v>
      </c>
      <c r="L12" s="25" t="s">
        <v>26</v>
      </c>
      <c r="M12" s="25" t="s">
        <v>26</v>
      </c>
      <c r="N12" s="25" t="s">
        <v>25</v>
      </c>
      <c r="O12" s="1" t="s">
        <v>473</v>
      </c>
      <c r="P12" t="s">
        <v>391</v>
      </c>
      <c r="Q12" s="1" t="s">
        <v>987</v>
      </c>
      <c r="R12" s="7">
        <v>1</v>
      </c>
      <c r="S12" s="8" t="s">
        <v>428</v>
      </c>
      <c r="T12" s="3" t="s">
        <v>404</v>
      </c>
      <c r="U12" t="s">
        <v>16</v>
      </c>
      <c r="V12" t="s">
        <v>196</v>
      </c>
      <c r="W12" s="3" t="s">
        <v>372</v>
      </c>
      <c r="X12" t="s">
        <v>45</v>
      </c>
      <c r="Y12" s="7">
        <v>1</v>
      </c>
      <c r="Z12" s="1" t="s">
        <v>437</v>
      </c>
      <c r="AA12" s="1" t="s">
        <v>776</v>
      </c>
      <c r="AB12" s="31">
        <f>(50+40+30+32+48+52+70.1+30)/8</f>
        <v>44.012500000000003</v>
      </c>
      <c r="AC12" s="31">
        <f>(66.7+53.4+40+42.7+64.1+69.4+93.4+40)/8</f>
        <v>58.712499999999991</v>
      </c>
      <c r="AD12" s="31">
        <f>(83.4+66.7+50+53.4+80.1+86.7+116.8+50)/8</f>
        <v>73.387500000000003</v>
      </c>
    </row>
    <row r="13" spans="1:30" ht="57.6" x14ac:dyDescent="0.3">
      <c r="A13" t="s">
        <v>837</v>
      </c>
      <c r="B13" s="1" t="s">
        <v>367</v>
      </c>
      <c r="C13" t="s">
        <v>844</v>
      </c>
      <c r="D13" t="s">
        <v>845</v>
      </c>
      <c r="E13" t="s">
        <v>14</v>
      </c>
      <c r="F13" s="1" t="s">
        <v>365</v>
      </c>
      <c r="G13" s="20" t="s">
        <v>26</v>
      </c>
      <c r="H13" s="20" t="s">
        <v>26</v>
      </c>
      <c r="I13" s="20" t="s">
        <v>31</v>
      </c>
      <c r="J13" s="20" t="s">
        <v>26</v>
      </c>
      <c r="K13" s="20" t="s">
        <v>31</v>
      </c>
      <c r="L13" s="25" t="s">
        <v>25</v>
      </c>
      <c r="M13" s="25" t="s">
        <v>25</v>
      </c>
      <c r="N13" s="25" t="s">
        <v>25</v>
      </c>
      <c r="O13" s="1" t="s">
        <v>988</v>
      </c>
      <c r="P13" t="s">
        <v>406</v>
      </c>
      <c r="Q13" s="1" t="s">
        <v>990</v>
      </c>
      <c r="R13" s="7">
        <v>3</v>
      </c>
      <c r="S13" s="8" t="s">
        <v>566</v>
      </c>
      <c r="T13" s="3" t="s">
        <v>561</v>
      </c>
      <c r="U13" t="s">
        <v>217</v>
      </c>
      <c r="V13" t="s">
        <v>700</v>
      </c>
      <c r="W13" s="3" t="s">
        <v>372</v>
      </c>
      <c r="X13" t="s">
        <v>45</v>
      </c>
      <c r="Y13" s="7">
        <v>1</v>
      </c>
      <c r="Z13" s="1" t="s">
        <v>437</v>
      </c>
      <c r="AA13" s="1" t="s">
        <v>989</v>
      </c>
      <c r="AB13" s="31" t="s">
        <v>45</v>
      </c>
      <c r="AC13" s="31" t="s">
        <v>45</v>
      </c>
      <c r="AD13" s="31" t="s">
        <v>45</v>
      </c>
    </row>
    <row r="14" spans="1:30" ht="72" x14ac:dyDescent="0.3">
      <c r="A14" t="s">
        <v>837</v>
      </c>
      <c r="B14" t="s">
        <v>374</v>
      </c>
      <c r="C14" t="s">
        <v>73</v>
      </c>
      <c r="D14" t="s">
        <v>74</v>
      </c>
      <c r="E14" t="s">
        <v>14</v>
      </c>
      <c r="F14" s="1" t="s">
        <v>365</v>
      </c>
      <c r="G14" s="20" t="s">
        <v>25</v>
      </c>
      <c r="H14" s="19" t="s">
        <v>26</v>
      </c>
      <c r="I14" s="19" t="s">
        <v>26</v>
      </c>
      <c r="J14" s="20" t="s">
        <v>25</v>
      </c>
      <c r="K14" s="20" t="s">
        <v>31</v>
      </c>
      <c r="L14" s="25" t="s">
        <v>35</v>
      </c>
      <c r="M14" s="25" t="s">
        <v>26</v>
      </c>
      <c r="N14" s="25" t="s">
        <v>35</v>
      </c>
      <c r="O14" s="1" t="s">
        <v>1310</v>
      </c>
      <c r="P14" s="1" t="s">
        <v>406</v>
      </c>
      <c r="Q14" s="1" t="s">
        <v>405</v>
      </c>
      <c r="R14" s="7">
        <v>1</v>
      </c>
      <c r="S14" s="3" t="s">
        <v>404</v>
      </c>
      <c r="T14" s="3" t="s">
        <v>399</v>
      </c>
      <c r="U14" t="s">
        <v>43</v>
      </c>
      <c r="V14" t="s">
        <v>196</v>
      </c>
      <c r="W14" s="3" t="s">
        <v>372</v>
      </c>
      <c r="X14" t="s">
        <v>45</v>
      </c>
      <c r="Y14" s="7">
        <v>1</v>
      </c>
      <c r="Z14" s="1" t="s">
        <v>437</v>
      </c>
      <c r="AA14" s="1" t="s">
        <v>403</v>
      </c>
      <c r="AB14" s="31">
        <f>(50+40+30+32+48+52+70.1+30)/8</f>
        <v>44.012500000000003</v>
      </c>
      <c r="AC14" s="31">
        <f>(66.7+53.4+40+42.7+64.1+69.4+93.4+40)/8</f>
        <v>58.712499999999991</v>
      </c>
      <c r="AD14" s="31">
        <f>(83.4+66.7+50+53.4+80.1+86.7+116.8+50)/8</f>
        <v>73.387500000000003</v>
      </c>
    </row>
    <row r="15" spans="1:30" ht="86.4" x14ac:dyDescent="0.3">
      <c r="A15" t="s">
        <v>837</v>
      </c>
      <c r="B15" t="s">
        <v>367</v>
      </c>
      <c r="C15" t="s">
        <v>807</v>
      </c>
      <c r="D15" t="s">
        <v>270</v>
      </c>
      <c r="E15" t="s">
        <v>14</v>
      </c>
      <c r="F15" s="1" t="s">
        <v>365</v>
      </c>
      <c r="G15" s="20" t="s">
        <v>31</v>
      </c>
      <c r="H15" s="20" t="s">
        <v>26</v>
      </c>
      <c r="I15" s="20" t="s">
        <v>26</v>
      </c>
      <c r="J15" s="20" t="s">
        <v>25</v>
      </c>
      <c r="K15" s="20" t="s">
        <v>26</v>
      </c>
      <c r="L15" s="25" t="s">
        <v>25</v>
      </c>
      <c r="M15" s="25" t="s">
        <v>26</v>
      </c>
      <c r="N15" s="25" t="s">
        <v>25</v>
      </c>
      <c r="O15" s="1" t="s">
        <v>829</v>
      </c>
      <c r="P15" s="1" t="s">
        <v>611</v>
      </c>
      <c r="Q15" s="1" t="s">
        <v>828</v>
      </c>
      <c r="R15" s="12" t="s">
        <v>553</v>
      </c>
      <c r="S15" s="3" t="s">
        <v>624</v>
      </c>
      <c r="T15" s="3" t="s">
        <v>827</v>
      </c>
      <c r="U15" t="s">
        <v>182</v>
      </c>
      <c r="V15" t="s">
        <v>40</v>
      </c>
      <c r="W15" s="3" t="s">
        <v>372</v>
      </c>
      <c r="X15" t="s">
        <v>45</v>
      </c>
      <c r="Y15" s="7">
        <v>1</v>
      </c>
      <c r="Z15" s="1" t="s">
        <v>437</v>
      </c>
      <c r="AA15" s="1" t="s">
        <v>830</v>
      </c>
      <c r="AB15" s="31">
        <f>(18+14.4+10.8+11.5+17.3+18.7+25.2+10.8)/8</f>
        <v>15.8375</v>
      </c>
      <c r="AC15" s="33">
        <f>(21+16.8+12.6+13.5+20.2+21.9+29.4+12.6)/8</f>
        <v>18.5</v>
      </c>
      <c r="AD15" s="34" t="s">
        <v>45</v>
      </c>
    </row>
    <row r="16" spans="1:30" ht="72" x14ac:dyDescent="0.3">
      <c r="A16" t="s">
        <v>837</v>
      </c>
      <c r="B16" t="s">
        <v>367</v>
      </c>
      <c r="C16" t="s">
        <v>75</v>
      </c>
      <c r="D16" t="s">
        <v>315</v>
      </c>
      <c r="E16" t="s">
        <v>14</v>
      </c>
      <c r="F16" s="1" t="s">
        <v>365</v>
      </c>
      <c r="G16" s="18" t="s">
        <v>45</v>
      </c>
      <c r="H16" s="20" t="s">
        <v>31</v>
      </c>
      <c r="I16" s="20" t="s">
        <v>31</v>
      </c>
      <c r="J16" s="20" t="s">
        <v>31</v>
      </c>
      <c r="K16" s="20" t="s">
        <v>31</v>
      </c>
      <c r="L16" s="25" t="s">
        <v>25</v>
      </c>
      <c r="M16" s="25" t="s">
        <v>25</v>
      </c>
      <c r="N16" s="25" t="s">
        <v>31</v>
      </c>
      <c r="O16" s="1" t="s">
        <v>480</v>
      </c>
      <c r="P16" s="1" t="s">
        <v>391</v>
      </c>
      <c r="Q16" s="1" t="s">
        <v>992</v>
      </c>
      <c r="R16" s="7">
        <v>3</v>
      </c>
      <c r="S16" s="8" t="s">
        <v>991</v>
      </c>
      <c r="T16" s="8" t="s">
        <v>991</v>
      </c>
      <c r="U16" t="s">
        <v>242</v>
      </c>
      <c r="V16" t="s">
        <v>40</v>
      </c>
      <c r="W16" s="3" t="s">
        <v>372</v>
      </c>
      <c r="X16" t="s">
        <v>45</v>
      </c>
      <c r="Y16" s="7">
        <v>1</v>
      </c>
      <c r="Z16" s="1" t="s">
        <v>437</v>
      </c>
      <c r="AA16" s="1" t="s">
        <v>481</v>
      </c>
      <c r="AB16" s="34" t="s">
        <v>45</v>
      </c>
      <c r="AC16" s="34" t="s">
        <v>45</v>
      </c>
      <c r="AD16" s="34" t="s">
        <v>45</v>
      </c>
    </row>
    <row r="17" spans="1:30" ht="43.2" x14ac:dyDescent="0.3">
      <c r="A17" t="s">
        <v>837</v>
      </c>
      <c r="B17" t="s">
        <v>374</v>
      </c>
      <c r="C17" t="s">
        <v>76</v>
      </c>
      <c r="D17" t="s">
        <v>77</v>
      </c>
      <c r="E17" t="s">
        <v>14</v>
      </c>
      <c r="F17" s="1" t="s">
        <v>365</v>
      </c>
      <c r="G17" s="20" t="s">
        <v>25</v>
      </c>
      <c r="H17" s="19" t="s">
        <v>26</v>
      </c>
      <c r="I17" s="19" t="s">
        <v>26</v>
      </c>
      <c r="J17" s="20" t="s">
        <v>25</v>
      </c>
      <c r="K17" s="20" t="s">
        <v>31</v>
      </c>
      <c r="L17" s="25" t="s">
        <v>25</v>
      </c>
      <c r="M17" s="25" t="s">
        <v>25</v>
      </c>
      <c r="N17" s="25" t="s">
        <v>25</v>
      </c>
      <c r="O17" s="1" t="s">
        <v>1291</v>
      </c>
      <c r="P17" s="1" t="s">
        <v>406</v>
      </c>
      <c r="Q17" s="1" t="s">
        <v>411</v>
      </c>
      <c r="R17" s="7">
        <v>1</v>
      </c>
      <c r="S17" s="3" t="s">
        <v>393</v>
      </c>
      <c r="T17" s="3" t="s">
        <v>24</v>
      </c>
      <c r="U17" t="s">
        <v>43</v>
      </c>
      <c r="V17" t="s">
        <v>40</v>
      </c>
      <c r="W17" s="3" t="s">
        <v>372</v>
      </c>
      <c r="X17" t="s">
        <v>45</v>
      </c>
      <c r="Y17" s="7">
        <v>1</v>
      </c>
      <c r="Z17" s="1" t="s">
        <v>437</v>
      </c>
      <c r="AA17" s="1" t="s">
        <v>410</v>
      </c>
      <c r="AB17" s="31">
        <f>(40+32+24+25.6+38.4+41.6+56+24)/8</f>
        <v>35.200000000000003</v>
      </c>
      <c r="AC17" s="31">
        <f>(50+40+30+32+48+52+70.1+30)/8</f>
        <v>44.012500000000003</v>
      </c>
      <c r="AD17" s="31">
        <f>(60.1+48+36+38.4+57.7+62.5+84.1+36)/8</f>
        <v>52.849999999999994</v>
      </c>
    </row>
    <row r="18" spans="1:30" ht="57.6" x14ac:dyDescent="0.3">
      <c r="A18" t="s">
        <v>837</v>
      </c>
      <c r="B18" t="s">
        <v>367</v>
      </c>
      <c r="C18" t="s">
        <v>808</v>
      </c>
      <c r="D18" t="s">
        <v>809</v>
      </c>
      <c r="E18" t="s">
        <v>14</v>
      </c>
      <c r="F18" s="1" t="s">
        <v>365</v>
      </c>
      <c r="G18" s="20" t="s">
        <v>31</v>
      </c>
      <c r="H18" s="20" t="s">
        <v>26</v>
      </c>
      <c r="I18" s="20" t="s">
        <v>26</v>
      </c>
      <c r="J18" s="20" t="s">
        <v>31</v>
      </c>
      <c r="K18" s="20" t="s">
        <v>26</v>
      </c>
      <c r="L18" s="25" t="s">
        <v>25</v>
      </c>
      <c r="M18" s="25" t="s">
        <v>26</v>
      </c>
      <c r="N18" s="25" t="s">
        <v>31</v>
      </c>
      <c r="O18" s="1" t="s">
        <v>833</v>
      </c>
      <c r="P18" t="s">
        <v>391</v>
      </c>
      <c r="Q18" s="1" t="s">
        <v>831</v>
      </c>
      <c r="R18" s="7">
        <v>2</v>
      </c>
      <c r="S18" s="3" t="s">
        <v>389</v>
      </c>
      <c r="T18" s="3" t="s">
        <v>832</v>
      </c>
      <c r="U18" t="s">
        <v>43</v>
      </c>
      <c r="V18" t="s">
        <v>40</v>
      </c>
      <c r="W18" s="3" t="s">
        <v>372</v>
      </c>
      <c r="X18" t="s">
        <v>45</v>
      </c>
      <c r="Y18" s="7">
        <v>1</v>
      </c>
      <c r="Z18" s="1" t="s">
        <v>437</v>
      </c>
      <c r="AA18" s="1" t="s">
        <v>1335</v>
      </c>
      <c r="AB18" s="31">
        <f>(23.4+18.7+14+14.9+22.4+24.3+32.7+14)/8</f>
        <v>20.55</v>
      </c>
      <c r="AC18" s="31">
        <f>(33.4+26.7+20+21.4+32+34.7+46.7+20)/8</f>
        <v>29.362499999999997</v>
      </c>
      <c r="AD18" s="33">
        <f>(40+32+24+25.6+38.4+41.6+56+24)/8</f>
        <v>35.200000000000003</v>
      </c>
    </row>
    <row r="19" spans="1:30" ht="43.2" x14ac:dyDescent="0.3">
      <c r="A19" t="s">
        <v>837</v>
      </c>
      <c r="B19" t="s">
        <v>367</v>
      </c>
      <c r="C19" t="s">
        <v>78</v>
      </c>
      <c r="D19" t="s">
        <v>284</v>
      </c>
      <c r="E19" t="s">
        <v>14</v>
      </c>
      <c r="F19" s="1" t="s">
        <v>365</v>
      </c>
      <c r="G19" s="20" t="s">
        <v>26</v>
      </c>
      <c r="H19" s="20" t="s">
        <v>26</v>
      </c>
      <c r="I19" s="20" t="s">
        <v>26</v>
      </c>
      <c r="J19" s="20" t="s">
        <v>31</v>
      </c>
      <c r="K19" s="20" t="s">
        <v>26</v>
      </c>
      <c r="L19" s="25" t="s">
        <v>26</v>
      </c>
      <c r="M19" s="25" t="s">
        <v>25</v>
      </c>
      <c r="N19" s="25" t="s">
        <v>25</v>
      </c>
      <c r="O19" s="1" t="s">
        <v>483</v>
      </c>
      <c r="P19" t="s">
        <v>391</v>
      </c>
      <c r="Q19" s="1" t="s">
        <v>993</v>
      </c>
      <c r="R19" s="7">
        <v>3</v>
      </c>
      <c r="S19" s="8" t="s">
        <v>566</v>
      </c>
      <c r="T19" s="8" t="s">
        <v>566</v>
      </c>
      <c r="U19" t="s">
        <v>482</v>
      </c>
      <c r="V19" t="s">
        <v>40</v>
      </c>
      <c r="W19" s="3" t="s">
        <v>372</v>
      </c>
      <c r="X19" t="s">
        <v>45</v>
      </c>
      <c r="Y19" s="7">
        <v>1</v>
      </c>
      <c r="Z19" s="1" t="s">
        <v>437</v>
      </c>
      <c r="AA19" s="1" t="s">
        <v>1357</v>
      </c>
      <c r="AB19" s="34" t="s">
        <v>45</v>
      </c>
      <c r="AC19" s="34" t="s">
        <v>45</v>
      </c>
      <c r="AD19" s="34" t="s">
        <v>45</v>
      </c>
    </row>
    <row r="20" spans="1:30" ht="86.4" x14ac:dyDescent="0.3">
      <c r="A20" t="s">
        <v>837</v>
      </c>
      <c r="B20" t="s">
        <v>367</v>
      </c>
      <c r="C20" t="s">
        <v>842</v>
      </c>
      <c r="D20" t="s">
        <v>843</v>
      </c>
      <c r="E20" t="s">
        <v>14</v>
      </c>
      <c r="F20" s="1" t="s">
        <v>365</v>
      </c>
      <c r="G20" s="20" t="s">
        <v>25</v>
      </c>
      <c r="H20" s="20" t="s">
        <v>26</v>
      </c>
      <c r="I20" s="20" t="s">
        <v>26</v>
      </c>
      <c r="J20" s="20" t="s">
        <v>25</v>
      </c>
      <c r="K20" s="20" t="s">
        <v>31</v>
      </c>
      <c r="L20" s="25" t="s">
        <v>35</v>
      </c>
      <c r="M20" s="25" t="s">
        <v>26</v>
      </c>
      <c r="N20" s="25" t="s">
        <v>31</v>
      </c>
      <c r="O20" s="1" t="s">
        <v>412</v>
      </c>
      <c r="P20" s="1" t="s">
        <v>611</v>
      </c>
      <c r="Q20" s="1" t="s">
        <v>876</v>
      </c>
      <c r="R20" s="7">
        <v>1</v>
      </c>
      <c r="S20" s="3" t="s">
        <v>404</v>
      </c>
      <c r="T20" s="3" t="s">
        <v>399</v>
      </c>
      <c r="U20" t="s">
        <v>16</v>
      </c>
      <c r="V20" t="s">
        <v>995</v>
      </c>
      <c r="W20" s="3" t="s">
        <v>372</v>
      </c>
      <c r="X20" t="s">
        <v>45</v>
      </c>
      <c r="Y20" s="7">
        <v>1</v>
      </c>
      <c r="Z20" s="1" t="s">
        <v>437</v>
      </c>
      <c r="AA20" s="1" t="s">
        <v>994</v>
      </c>
      <c r="AB20" s="31">
        <f>(50+40+30+32+48+52+70.1+30)/8</f>
        <v>44.012500000000003</v>
      </c>
      <c r="AC20" s="31">
        <f>(66.7+53.4+40+42.7+64.1+69.4+93.4+40)/8</f>
        <v>58.712499999999991</v>
      </c>
      <c r="AD20" s="31">
        <f>(83.4+66.7+50+53.4+80.1+86.7+116.8+50)/8</f>
        <v>73.387500000000003</v>
      </c>
    </row>
    <row r="21" spans="1:30" ht="57.6" x14ac:dyDescent="0.3">
      <c r="A21" t="s">
        <v>837</v>
      </c>
      <c r="B21" t="s">
        <v>374</v>
      </c>
      <c r="C21" t="s">
        <v>79</v>
      </c>
      <c r="D21" t="s">
        <v>80</v>
      </c>
      <c r="E21" t="s">
        <v>14</v>
      </c>
      <c r="F21" s="1" t="s">
        <v>365</v>
      </c>
      <c r="G21" s="20" t="s">
        <v>25</v>
      </c>
      <c r="H21" s="19" t="s">
        <v>26</v>
      </c>
      <c r="I21" s="19" t="s">
        <v>26</v>
      </c>
      <c r="J21" s="20" t="s">
        <v>25</v>
      </c>
      <c r="K21" s="20" t="s">
        <v>31</v>
      </c>
      <c r="L21" s="25" t="s">
        <v>35</v>
      </c>
      <c r="M21" s="25" t="s">
        <v>26</v>
      </c>
      <c r="N21" s="25" t="s">
        <v>25</v>
      </c>
      <c r="O21" s="1" t="s">
        <v>412</v>
      </c>
      <c r="P21" s="1" t="s">
        <v>406</v>
      </c>
      <c r="Q21" s="1" t="s">
        <v>413</v>
      </c>
      <c r="R21" s="7">
        <v>1</v>
      </c>
      <c r="S21" s="3" t="s">
        <v>404</v>
      </c>
      <c r="T21" s="3" t="s">
        <v>404</v>
      </c>
      <c r="U21" t="s">
        <v>182</v>
      </c>
      <c r="V21" t="s">
        <v>195</v>
      </c>
      <c r="W21" s="3" t="s">
        <v>372</v>
      </c>
      <c r="X21" t="s">
        <v>45</v>
      </c>
      <c r="Y21" s="7">
        <v>1</v>
      </c>
      <c r="Z21" s="1" t="s">
        <v>437</v>
      </c>
      <c r="AA21" s="1" t="s">
        <v>414</v>
      </c>
      <c r="AB21" s="31">
        <f>(50+40+30+32+48+52+70.1+30)/8</f>
        <v>44.012500000000003</v>
      </c>
      <c r="AC21" s="31">
        <f>(66.7+53.4+40+42.7+64.1+69.4+93.4+40)/8</f>
        <v>58.712499999999991</v>
      </c>
      <c r="AD21" s="31">
        <f>(83.4+66.7+50+53.4+80.1+86.7+116.8+50)/8</f>
        <v>73.387500000000003</v>
      </c>
    </row>
    <row r="22" spans="1:30" ht="72" x14ac:dyDescent="0.3">
      <c r="A22" t="s">
        <v>837</v>
      </c>
      <c r="B22" t="s">
        <v>367</v>
      </c>
      <c r="C22" t="s">
        <v>810</v>
      </c>
      <c r="D22" t="s">
        <v>811</v>
      </c>
      <c r="E22" t="s">
        <v>14</v>
      </c>
      <c r="F22" s="1" t="s">
        <v>365</v>
      </c>
      <c r="G22" s="20" t="s">
        <v>26</v>
      </c>
      <c r="H22" s="20" t="s">
        <v>31</v>
      </c>
      <c r="I22" s="20" t="s">
        <v>31</v>
      </c>
      <c r="J22" s="20" t="s">
        <v>26</v>
      </c>
      <c r="K22" s="20" t="s">
        <v>31</v>
      </c>
      <c r="L22" s="25" t="s">
        <v>25</v>
      </c>
      <c r="M22" s="25" t="s">
        <v>25</v>
      </c>
      <c r="N22" s="25" t="s">
        <v>25</v>
      </c>
      <c r="O22" s="1" t="s">
        <v>1336</v>
      </c>
      <c r="P22" s="1" t="s">
        <v>611</v>
      </c>
      <c r="Q22" s="1" t="s">
        <v>997</v>
      </c>
      <c r="R22" s="7">
        <v>3</v>
      </c>
      <c r="S22" s="10" t="s">
        <v>964</v>
      </c>
      <c r="T22" s="2" t="s">
        <v>566</v>
      </c>
      <c r="U22" t="s">
        <v>182</v>
      </c>
      <c r="V22" s="1" t="s">
        <v>963</v>
      </c>
      <c r="W22" s="3" t="s">
        <v>372</v>
      </c>
      <c r="X22" t="s">
        <v>45</v>
      </c>
      <c r="Y22" s="7">
        <v>1</v>
      </c>
      <c r="Z22" s="1" t="s">
        <v>437</v>
      </c>
      <c r="AA22" s="1" t="s">
        <v>996</v>
      </c>
      <c r="AB22" s="34" t="s">
        <v>45</v>
      </c>
      <c r="AC22" s="34" t="s">
        <v>45</v>
      </c>
      <c r="AD22" s="34" t="s">
        <v>45</v>
      </c>
    </row>
    <row r="23" spans="1:30" ht="72" x14ac:dyDescent="0.3">
      <c r="A23" t="s">
        <v>837</v>
      </c>
      <c r="B23" t="s">
        <v>367</v>
      </c>
      <c r="C23" t="s">
        <v>812</v>
      </c>
      <c r="D23" t="s">
        <v>813</v>
      </c>
      <c r="E23" t="s">
        <v>14</v>
      </c>
      <c r="F23" s="1" t="s">
        <v>365</v>
      </c>
      <c r="G23" s="20" t="s">
        <v>31</v>
      </c>
      <c r="H23" s="20" t="s">
        <v>31</v>
      </c>
      <c r="I23" s="20" t="s">
        <v>31</v>
      </c>
      <c r="J23" s="20" t="s">
        <v>26</v>
      </c>
      <c r="K23" s="20" t="s">
        <v>31</v>
      </c>
      <c r="L23" s="25" t="s">
        <v>25</v>
      </c>
      <c r="M23" s="25" t="s">
        <v>25</v>
      </c>
      <c r="N23" s="25" t="s">
        <v>25</v>
      </c>
      <c r="O23" s="1" t="s">
        <v>965</v>
      </c>
      <c r="P23" s="1" t="s">
        <v>391</v>
      </c>
      <c r="Q23" s="1" t="s">
        <v>1000</v>
      </c>
      <c r="R23" s="7">
        <v>3</v>
      </c>
      <c r="S23" s="3" t="s">
        <v>998</v>
      </c>
      <c r="T23" s="8" t="s">
        <v>252</v>
      </c>
      <c r="U23" t="s">
        <v>338</v>
      </c>
      <c r="V23" t="s">
        <v>17</v>
      </c>
      <c r="W23" s="1" t="s">
        <v>962</v>
      </c>
      <c r="X23" t="s">
        <v>45</v>
      </c>
      <c r="Y23" s="7">
        <v>1</v>
      </c>
      <c r="Z23" s="1" t="s">
        <v>437</v>
      </c>
      <c r="AA23" s="1" t="s">
        <v>999</v>
      </c>
      <c r="AB23" s="34" t="s">
        <v>45</v>
      </c>
      <c r="AC23" s="34" t="s">
        <v>45</v>
      </c>
      <c r="AD23" s="34" t="s">
        <v>45</v>
      </c>
    </row>
    <row r="24" spans="1:30" ht="72" x14ac:dyDescent="0.3">
      <c r="A24" t="s">
        <v>837</v>
      </c>
      <c r="B24" t="s">
        <v>367</v>
      </c>
      <c r="C24" t="s">
        <v>814</v>
      </c>
      <c r="D24" t="s">
        <v>815</v>
      </c>
      <c r="E24" t="s">
        <v>14</v>
      </c>
      <c r="F24" s="1" t="s">
        <v>365</v>
      </c>
      <c r="G24" s="20" t="s">
        <v>31</v>
      </c>
      <c r="H24" s="20" t="s">
        <v>31</v>
      </c>
      <c r="I24" s="20" t="s">
        <v>31</v>
      </c>
      <c r="J24" s="20" t="s">
        <v>26</v>
      </c>
      <c r="K24" s="20" t="s">
        <v>31</v>
      </c>
      <c r="L24" s="25" t="s">
        <v>31</v>
      </c>
      <c r="M24" s="25" t="s">
        <v>26</v>
      </c>
      <c r="N24" s="25" t="s">
        <v>25</v>
      </c>
      <c r="O24" s="1" t="s">
        <v>965</v>
      </c>
      <c r="P24" s="1" t="s">
        <v>391</v>
      </c>
      <c r="Q24" s="1" t="s">
        <v>1000</v>
      </c>
      <c r="R24" s="7">
        <v>3</v>
      </c>
      <c r="S24" s="3" t="s">
        <v>998</v>
      </c>
      <c r="T24" s="8" t="s">
        <v>1001</v>
      </c>
      <c r="U24" t="s">
        <v>338</v>
      </c>
      <c r="V24" t="s">
        <v>195</v>
      </c>
      <c r="W24" s="1" t="s">
        <v>962</v>
      </c>
      <c r="X24" t="s">
        <v>45</v>
      </c>
      <c r="Y24" s="7">
        <v>1</v>
      </c>
      <c r="Z24" s="1" t="s">
        <v>437</v>
      </c>
      <c r="AA24" s="1" t="s">
        <v>1002</v>
      </c>
      <c r="AB24" s="34" t="s">
        <v>45</v>
      </c>
      <c r="AC24" s="34" t="s">
        <v>45</v>
      </c>
      <c r="AD24" s="34" t="s">
        <v>45</v>
      </c>
    </row>
    <row r="25" spans="1:30" ht="57.6" x14ac:dyDescent="0.3">
      <c r="A25" t="s">
        <v>837</v>
      </c>
      <c r="B25" t="s">
        <v>367</v>
      </c>
      <c r="C25" t="s">
        <v>816</v>
      </c>
      <c r="D25" t="s">
        <v>817</v>
      </c>
      <c r="E25" t="s">
        <v>14</v>
      </c>
      <c r="F25" s="1" t="s">
        <v>365</v>
      </c>
      <c r="G25" s="20" t="s">
        <v>26</v>
      </c>
      <c r="H25" s="20" t="s">
        <v>31</v>
      </c>
      <c r="I25" s="20" t="s">
        <v>31</v>
      </c>
      <c r="J25" s="20" t="s">
        <v>31</v>
      </c>
      <c r="K25" s="20" t="s">
        <v>31</v>
      </c>
      <c r="L25" s="25" t="s">
        <v>25</v>
      </c>
      <c r="M25" s="25" t="s">
        <v>25</v>
      </c>
      <c r="N25" s="25" t="s">
        <v>25</v>
      </c>
      <c r="O25" s="1" t="s">
        <v>1004</v>
      </c>
      <c r="P25" s="1" t="s">
        <v>611</v>
      </c>
      <c r="Q25" s="1" t="s">
        <v>1006</v>
      </c>
      <c r="R25" s="7">
        <v>3</v>
      </c>
      <c r="S25" s="3" t="s">
        <v>991</v>
      </c>
      <c r="T25" s="3" t="s">
        <v>662</v>
      </c>
      <c r="U25" t="s">
        <v>212</v>
      </c>
      <c r="V25" t="s">
        <v>1003</v>
      </c>
      <c r="W25" s="3" t="s">
        <v>372</v>
      </c>
      <c r="X25" t="s">
        <v>45</v>
      </c>
      <c r="Y25" s="7">
        <v>1</v>
      </c>
      <c r="Z25" s="1" t="s">
        <v>437</v>
      </c>
      <c r="AA25" s="1" t="s">
        <v>1005</v>
      </c>
      <c r="AB25" s="34" t="s">
        <v>45</v>
      </c>
      <c r="AC25" s="34" t="s">
        <v>45</v>
      </c>
      <c r="AD25" s="34" t="s">
        <v>45</v>
      </c>
    </row>
    <row r="26" spans="1:30" ht="86.4" x14ac:dyDescent="0.3">
      <c r="A26" t="s">
        <v>837</v>
      </c>
      <c r="B26" t="s">
        <v>367</v>
      </c>
      <c r="C26" t="s">
        <v>818</v>
      </c>
      <c r="D26" t="s">
        <v>819</v>
      </c>
      <c r="E26" t="s">
        <v>14</v>
      </c>
      <c r="F26" s="1" t="s">
        <v>365</v>
      </c>
      <c r="G26" s="20" t="s">
        <v>26</v>
      </c>
      <c r="H26" s="20" t="s">
        <v>31</v>
      </c>
      <c r="I26" s="20" t="s">
        <v>31</v>
      </c>
      <c r="J26" s="20" t="s">
        <v>31</v>
      </c>
      <c r="K26" s="20" t="s">
        <v>26</v>
      </c>
      <c r="L26" s="25" t="s">
        <v>25</v>
      </c>
      <c r="M26" s="25" t="s">
        <v>25</v>
      </c>
      <c r="N26" s="25" t="s">
        <v>25</v>
      </c>
      <c r="O26" s="1" t="s">
        <v>1004</v>
      </c>
      <c r="P26" s="1" t="s">
        <v>406</v>
      </c>
      <c r="Q26" s="1" t="s">
        <v>1010</v>
      </c>
      <c r="R26" s="7">
        <v>3</v>
      </c>
      <c r="S26" s="3" t="s">
        <v>1009</v>
      </c>
      <c r="T26" s="3" t="s">
        <v>1009</v>
      </c>
      <c r="U26" t="s">
        <v>212</v>
      </c>
      <c r="V26" t="s">
        <v>1007</v>
      </c>
      <c r="W26" s="3" t="s">
        <v>372</v>
      </c>
      <c r="X26" t="s">
        <v>45</v>
      </c>
      <c r="Y26" s="7">
        <v>1</v>
      </c>
      <c r="Z26" s="1" t="s">
        <v>437</v>
      </c>
      <c r="AA26" s="1" t="s">
        <v>1008</v>
      </c>
      <c r="AB26" s="34" t="s">
        <v>45</v>
      </c>
      <c r="AC26" s="34" t="s">
        <v>45</v>
      </c>
      <c r="AD26" s="34" t="s">
        <v>45</v>
      </c>
    </row>
    <row r="27" spans="1:30" ht="43.2" x14ac:dyDescent="0.3">
      <c r="A27" t="s">
        <v>837</v>
      </c>
      <c r="B27" t="s">
        <v>367</v>
      </c>
      <c r="C27" t="s">
        <v>846</v>
      </c>
      <c r="D27" t="s">
        <v>847</v>
      </c>
      <c r="E27" t="s">
        <v>14</v>
      </c>
      <c r="F27" s="1" t="s">
        <v>365</v>
      </c>
      <c r="G27" s="20" t="s">
        <v>31</v>
      </c>
      <c r="H27" s="20" t="s">
        <v>31</v>
      </c>
      <c r="I27" s="20" t="s">
        <v>31</v>
      </c>
      <c r="J27" s="20" t="s">
        <v>31</v>
      </c>
      <c r="K27" s="20" t="s">
        <v>31</v>
      </c>
      <c r="L27" s="25" t="s">
        <v>25</v>
      </c>
      <c r="M27" s="25" t="s">
        <v>25</v>
      </c>
      <c r="N27" s="25" t="s">
        <v>26</v>
      </c>
      <c r="O27" s="1" t="s">
        <v>1359</v>
      </c>
      <c r="P27" s="1" t="s">
        <v>391</v>
      </c>
      <c r="Q27" s="1" t="s">
        <v>1011</v>
      </c>
      <c r="R27" s="7">
        <v>3</v>
      </c>
      <c r="S27" s="3" t="s">
        <v>662</v>
      </c>
      <c r="T27" s="3" t="s">
        <v>662</v>
      </c>
      <c r="U27" t="s">
        <v>338</v>
      </c>
      <c r="V27" t="s">
        <v>54</v>
      </c>
      <c r="W27" s="3" t="s">
        <v>372</v>
      </c>
      <c r="X27" t="s">
        <v>45</v>
      </c>
      <c r="Y27" s="7">
        <v>1</v>
      </c>
      <c r="Z27" s="1" t="s">
        <v>437</v>
      </c>
      <c r="AA27" s="1" t="s">
        <v>1012</v>
      </c>
      <c r="AB27" s="34" t="s">
        <v>45</v>
      </c>
      <c r="AC27" s="34" t="s">
        <v>45</v>
      </c>
      <c r="AD27" s="34" t="s">
        <v>45</v>
      </c>
    </row>
    <row r="28" spans="1:30" ht="72" x14ac:dyDescent="0.3">
      <c r="A28" t="s">
        <v>837</v>
      </c>
      <c r="B28" t="s">
        <v>367</v>
      </c>
      <c r="C28" t="s">
        <v>848</v>
      </c>
      <c r="D28" t="s">
        <v>849</v>
      </c>
      <c r="E28" t="s">
        <v>14</v>
      </c>
      <c r="F28" s="1" t="s">
        <v>365</v>
      </c>
      <c r="G28" s="20" t="s">
        <v>31</v>
      </c>
      <c r="H28" s="20" t="s">
        <v>31</v>
      </c>
      <c r="I28" s="18" t="s">
        <v>31</v>
      </c>
      <c r="J28" s="18" t="s">
        <v>31</v>
      </c>
      <c r="K28" s="18" t="s">
        <v>31</v>
      </c>
      <c r="L28" s="25" t="s">
        <v>25</v>
      </c>
      <c r="M28" s="25" t="s">
        <v>25</v>
      </c>
      <c r="N28" s="25" t="s">
        <v>26</v>
      </c>
      <c r="O28" s="1" t="s">
        <v>1360</v>
      </c>
      <c r="P28" s="1" t="s">
        <v>391</v>
      </c>
      <c r="Q28" s="1" t="s">
        <v>1013</v>
      </c>
      <c r="R28" s="3" t="s">
        <v>553</v>
      </c>
      <c r="S28" s="3" t="s">
        <v>550</v>
      </c>
      <c r="T28" s="3" t="s">
        <v>226</v>
      </c>
      <c r="U28" t="s">
        <v>1014</v>
      </c>
      <c r="V28" t="s">
        <v>1015</v>
      </c>
      <c r="W28" s="3" t="s">
        <v>372</v>
      </c>
      <c r="X28" t="s">
        <v>45</v>
      </c>
      <c r="Y28" s="7">
        <v>1</v>
      </c>
      <c r="Z28" s="1" t="s">
        <v>437</v>
      </c>
      <c r="AA28" s="1" t="s">
        <v>1016</v>
      </c>
      <c r="AB28" s="31">
        <f>(18+14.4+10.8+11.5+17.3+18.7+25.2+10.8)/8</f>
        <v>15.8375</v>
      </c>
      <c r="AC28" s="33">
        <f>(21+16.8+12.6+13.5+20.2+21.9+29.4+12.6)/8</f>
        <v>18.5</v>
      </c>
      <c r="AD28" s="34" t="s">
        <v>45</v>
      </c>
    </row>
    <row r="29" spans="1:30" ht="72" x14ac:dyDescent="0.3">
      <c r="A29" t="s">
        <v>837</v>
      </c>
      <c r="B29" t="s">
        <v>367</v>
      </c>
      <c r="C29" t="s">
        <v>850</v>
      </c>
      <c r="D29" t="s">
        <v>851</v>
      </c>
      <c r="E29" t="s">
        <v>14</v>
      </c>
      <c r="F29" s="1" t="s">
        <v>365</v>
      </c>
      <c r="G29" s="20" t="s">
        <v>31</v>
      </c>
      <c r="H29" s="20" t="s">
        <v>31</v>
      </c>
      <c r="I29" s="20" t="s">
        <v>31</v>
      </c>
      <c r="J29" s="20" t="s">
        <v>31</v>
      </c>
      <c r="K29" s="18" t="s">
        <v>31</v>
      </c>
      <c r="L29" s="25" t="s">
        <v>25</v>
      </c>
      <c r="M29" s="25" t="s">
        <v>25</v>
      </c>
      <c r="N29" s="25" t="s">
        <v>26</v>
      </c>
      <c r="O29" s="1" t="s">
        <v>1361</v>
      </c>
      <c r="P29" s="1" t="s">
        <v>611</v>
      </c>
      <c r="Q29" s="1" t="s">
        <v>1017</v>
      </c>
      <c r="R29" s="7">
        <v>3</v>
      </c>
      <c r="S29" s="3" t="s">
        <v>581</v>
      </c>
      <c r="T29" s="3" t="s">
        <v>581</v>
      </c>
      <c r="U29" t="s">
        <v>43</v>
      </c>
      <c r="V29" t="s">
        <v>195</v>
      </c>
      <c r="W29" s="3" t="s">
        <v>372</v>
      </c>
      <c r="X29" t="s">
        <v>45</v>
      </c>
      <c r="Y29" s="7">
        <v>1</v>
      </c>
      <c r="Z29" s="1" t="s">
        <v>437</v>
      </c>
      <c r="AA29" s="1" t="s">
        <v>1018</v>
      </c>
      <c r="AB29" s="34" t="s">
        <v>45</v>
      </c>
      <c r="AC29" s="34" t="s">
        <v>45</v>
      </c>
      <c r="AD29" s="34" t="s">
        <v>45</v>
      </c>
    </row>
    <row r="30" spans="1:30" ht="43.2" x14ac:dyDescent="0.3">
      <c r="A30" t="s">
        <v>837</v>
      </c>
      <c r="B30" t="s">
        <v>367</v>
      </c>
      <c r="C30" t="s">
        <v>820</v>
      </c>
      <c r="D30" t="s">
        <v>821</v>
      </c>
      <c r="E30" t="s">
        <v>14</v>
      </c>
      <c r="F30" s="1" t="s">
        <v>365</v>
      </c>
      <c r="G30" s="20" t="s">
        <v>31</v>
      </c>
      <c r="H30" s="20" t="s">
        <v>31</v>
      </c>
      <c r="I30" s="20" t="s">
        <v>31</v>
      </c>
      <c r="J30" s="20" t="s">
        <v>31</v>
      </c>
      <c r="K30" s="20" t="s">
        <v>31</v>
      </c>
      <c r="L30" s="25" t="s">
        <v>18</v>
      </c>
      <c r="M30" s="25" t="s">
        <v>25</v>
      </c>
      <c r="N30" s="25" t="s">
        <v>25</v>
      </c>
      <c r="O30" s="1" t="s">
        <v>1201</v>
      </c>
      <c r="P30" s="1" t="s">
        <v>391</v>
      </c>
      <c r="Q30" s="1" t="s">
        <v>596</v>
      </c>
      <c r="R30" s="7">
        <v>3</v>
      </c>
      <c r="S30" s="3" t="s">
        <v>581</v>
      </c>
      <c r="T30" s="3" t="s">
        <v>581</v>
      </c>
      <c r="U30" t="s">
        <v>182</v>
      </c>
      <c r="V30" t="s">
        <v>1019</v>
      </c>
      <c r="W30" s="3" t="s">
        <v>372</v>
      </c>
      <c r="X30" t="s">
        <v>45</v>
      </c>
      <c r="Y30" s="7">
        <v>1</v>
      </c>
      <c r="Z30" s="1" t="s">
        <v>437</v>
      </c>
      <c r="AA30" s="1" t="s">
        <v>1020</v>
      </c>
      <c r="AB30" s="33">
        <f>(26.7+21.4+16+17.1+25.6+27.8+37.4+16)/8</f>
        <v>23.5</v>
      </c>
      <c r="AC30" s="31">
        <f>(32+25.6+19.2+20.5+30.7+33.3+44.8+19.2)/8</f>
        <v>28.162500000000001</v>
      </c>
      <c r="AD30" s="34" t="s">
        <v>45</v>
      </c>
    </row>
    <row r="31" spans="1:30" ht="43.2" x14ac:dyDescent="0.3">
      <c r="A31" t="s">
        <v>837</v>
      </c>
      <c r="B31" t="s">
        <v>374</v>
      </c>
      <c r="C31" t="s">
        <v>81</v>
      </c>
      <c r="D31" t="s">
        <v>273</v>
      </c>
      <c r="E31" t="s">
        <v>14</v>
      </c>
      <c r="F31" s="1" t="s">
        <v>365</v>
      </c>
      <c r="G31" s="20" t="s">
        <v>26</v>
      </c>
      <c r="H31" s="20" t="s">
        <v>26</v>
      </c>
      <c r="I31" s="20" t="s">
        <v>26</v>
      </c>
      <c r="J31" s="20" t="s">
        <v>31</v>
      </c>
      <c r="K31" s="20" t="s">
        <v>26</v>
      </c>
      <c r="L31" s="25" t="s">
        <v>35</v>
      </c>
      <c r="M31" s="25" t="s">
        <v>26</v>
      </c>
      <c r="N31" s="25" t="s">
        <v>25</v>
      </c>
      <c r="O31" s="1" t="s">
        <v>597</v>
      </c>
      <c r="P31" t="s">
        <v>391</v>
      </c>
      <c r="Q31" s="1" t="s">
        <v>596</v>
      </c>
      <c r="R31" s="7">
        <v>3</v>
      </c>
      <c r="S31" s="3" t="s">
        <v>561</v>
      </c>
      <c r="T31" s="3" t="s">
        <v>561</v>
      </c>
      <c r="U31" t="s">
        <v>338</v>
      </c>
      <c r="V31" t="s">
        <v>17</v>
      </c>
      <c r="W31" s="3" t="s">
        <v>372</v>
      </c>
      <c r="X31" t="s">
        <v>45</v>
      </c>
      <c r="Y31" s="7">
        <v>1</v>
      </c>
      <c r="Z31" s="1" t="s">
        <v>437</v>
      </c>
      <c r="AA31" s="1" t="s">
        <v>598</v>
      </c>
      <c r="AB31" s="34" t="s">
        <v>45</v>
      </c>
      <c r="AC31" s="34" t="s">
        <v>45</v>
      </c>
      <c r="AD31" s="34" t="s">
        <v>45</v>
      </c>
    </row>
    <row r="32" spans="1:30" ht="72" x14ac:dyDescent="0.3">
      <c r="A32" t="s">
        <v>837</v>
      </c>
      <c r="B32" s="1" t="s">
        <v>367</v>
      </c>
      <c r="C32" t="s">
        <v>82</v>
      </c>
      <c r="D32" t="s">
        <v>324</v>
      </c>
      <c r="E32" t="s">
        <v>14</v>
      </c>
      <c r="F32" s="1" t="s">
        <v>365</v>
      </c>
      <c r="G32" s="20" t="s">
        <v>26</v>
      </c>
      <c r="H32" s="20" t="s">
        <v>26</v>
      </c>
      <c r="I32" s="20" t="s">
        <v>26</v>
      </c>
      <c r="J32" s="20" t="s">
        <v>26</v>
      </c>
      <c r="K32" s="20" t="s">
        <v>26</v>
      </c>
      <c r="L32" s="25" t="s">
        <v>26</v>
      </c>
      <c r="M32" s="25" t="s">
        <v>26</v>
      </c>
      <c r="N32" s="25" t="s">
        <v>25</v>
      </c>
      <c r="O32" s="1" t="s">
        <v>1355</v>
      </c>
      <c r="P32" s="1" t="s">
        <v>406</v>
      </c>
      <c r="Q32" s="1" t="s">
        <v>420</v>
      </c>
      <c r="R32" s="7">
        <v>2</v>
      </c>
      <c r="S32" s="3" t="s">
        <v>336</v>
      </c>
      <c r="T32" s="3" t="s">
        <v>419</v>
      </c>
      <c r="U32" t="s">
        <v>182</v>
      </c>
      <c r="V32" t="s">
        <v>40</v>
      </c>
      <c r="W32" s="3" t="s">
        <v>372</v>
      </c>
      <c r="X32" t="s">
        <v>45</v>
      </c>
      <c r="Y32" s="7">
        <v>1</v>
      </c>
      <c r="Z32" s="1" t="s">
        <v>437</v>
      </c>
      <c r="AA32" s="1" t="s">
        <v>418</v>
      </c>
      <c r="AB32" s="31">
        <f>(23.4+18.7+14+14.9+22.4+24.3+32.7+14)/8</f>
        <v>20.55</v>
      </c>
      <c r="AC32" s="31">
        <f>(33.4+26.7+20+21.4+32+34.7+46.7+20)/8</f>
        <v>29.362499999999997</v>
      </c>
      <c r="AD32" s="33">
        <f>(40+32+24+25.6+38.4+41.6+56+24)/8</f>
        <v>35.200000000000003</v>
      </c>
    </row>
    <row r="33" spans="1:30" ht="72" x14ac:dyDescent="0.3">
      <c r="A33" t="s">
        <v>837</v>
      </c>
      <c r="B33" s="1" t="s">
        <v>367</v>
      </c>
      <c r="C33" t="s">
        <v>83</v>
      </c>
      <c r="D33" t="s">
        <v>84</v>
      </c>
      <c r="E33" t="s">
        <v>14</v>
      </c>
      <c r="F33" s="1" t="s">
        <v>365</v>
      </c>
      <c r="G33" s="20" t="s">
        <v>25</v>
      </c>
      <c r="H33" s="20" t="s">
        <v>26</v>
      </c>
      <c r="I33" s="20" t="s">
        <v>26</v>
      </c>
      <c r="J33" s="20" t="s">
        <v>31</v>
      </c>
      <c r="K33" s="20" t="s">
        <v>31</v>
      </c>
      <c r="L33" s="25" t="s">
        <v>25</v>
      </c>
      <c r="M33" s="25" t="s">
        <v>25</v>
      </c>
      <c r="N33" s="25" t="s">
        <v>35</v>
      </c>
      <c r="O33" s="1" t="s">
        <v>422</v>
      </c>
      <c r="P33" s="1" t="s">
        <v>406</v>
      </c>
      <c r="Q33" s="1" t="s">
        <v>421</v>
      </c>
      <c r="R33" s="7">
        <v>1</v>
      </c>
      <c r="S33" s="3" t="s">
        <v>399</v>
      </c>
      <c r="T33" s="3" t="s">
        <v>336</v>
      </c>
      <c r="U33" t="s">
        <v>242</v>
      </c>
      <c r="V33" t="s">
        <v>54</v>
      </c>
      <c r="W33" s="3" t="s">
        <v>372</v>
      </c>
      <c r="X33" t="s">
        <v>45</v>
      </c>
      <c r="Y33" s="7">
        <v>1</v>
      </c>
      <c r="Z33" s="1" t="s">
        <v>437</v>
      </c>
      <c r="AA33" s="1" t="s">
        <v>423</v>
      </c>
      <c r="AB33" s="33">
        <f>(40+32+24+25.6+38.4+41.6+56+24)/8</f>
        <v>35.200000000000003</v>
      </c>
      <c r="AC33" s="31">
        <f>(50+40+30+32+48+52+70.1+30)/8</f>
        <v>44.012500000000003</v>
      </c>
      <c r="AD33" s="31">
        <f>(60.1+48+36+38.4+57.7+62.5+84.1+36)/8</f>
        <v>52.849999999999994</v>
      </c>
    </row>
    <row r="34" spans="1:30" ht="100.8" x14ac:dyDescent="0.3">
      <c r="A34" t="s">
        <v>837</v>
      </c>
      <c r="B34" s="1" t="s">
        <v>367</v>
      </c>
      <c r="C34" t="s">
        <v>89</v>
      </c>
      <c r="D34" t="s">
        <v>90</v>
      </c>
      <c r="E34" t="s">
        <v>14</v>
      </c>
      <c r="F34" s="1" t="s">
        <v>365</v>
      </c>
      <c r="G34" s="20" t="s">
        <v>25</v>
      </c>
      <c r="H34" s="20" t="s">
        <v>26</v>
      </c>
      <c r="I34" s="20" t="s">
        <v>31</v>
      </c>
      <c r="J34" s="20" t="s">
        <v>31</v>
      </c>
      <c r="K34" s="20" t="s">
        <v>31</v>
      </c>
      <c r="L34" s="25" t="s">
        <v>35</v>
      </c>
      <c r="M34" s="25" t="s">
        <v>26</v>
      </c>
      <c r="N34" s="25" t="s">
        <v>35</v>
      </c>
      <c r="O34" s="1" t="s">
        <v>434</v>
      </c>
      <c r="P34" s="1" t="s">
        <v>391</v>
      </c>
      <c r="Q34" s="1" t="s">
        <v>431</v>
      </c>
      <c r="R34" s="7">
        <v>1</v>
      </c>
      <c r="S34" s="3" t="s">
        <v>428</v>
      </c>
      <c r="T34" s="3" t="s">
        <v>432</v>
      </c>
      <c r="U34" s="1" t="s">
        <v>385</v>
      </c>
      <c r="V34" t="s">
        <v>433</v>
      </c>
      <c r="W34" s="3" t="s">
        <v>372</v>
      </c>
      <c r="X34" t="s">
        <v>45</v>
      </c>
      <c r="Y34" s="7">
        <v>1</v>
      </c>
      <c r="Z34" s="1" t="s">
        <v>437</v>
      </c>
      <c r="AA34" s="1" t="s">
        <v>748</v>
      </c>
      <c r="AB34" s="31">
        <f>(50+40+30+32+48+52+70.1+30)/8</f>
        <v>44.012500000000003</v>
      </c>
      <c r="AC34" s="31">
        <f>(66.7+53.4+40+42.7+64.1+69.4+93.4+40)/8</f>
        <v>58.712499999999991</v>
      </c>
      <c r="AD34" s="31">
        <f>(83.4+66.7+50+53.4+80.1+86.7+116.8+50)/8</f>
        <v>73.387500000000003</v>
      </c>
    </row>
    <row r="35" spans="1:30" ht="100.8" x14ac:dyDescent="0.3">
      <c r="A35" t="s">
        <v>837</v>
      </c>
      <c r="B35" t="s">
        <v>367</v>
      </c>
      <c r="C35" t="s">
        <v>822</v>
      </c>
      <c r="D35" t="s">
        <v>823</v>
      </c>
      <c r="E35" t="s">
        <v>14</v>
      </c>
      <c r="F35" s="1" t="s">
        <v>365</v>
      </c>
      <c r="G35" s="18" t="s">
        <v>45</v>
      </c>
      <c r="H35" s="20" t="s">
        <v>26</v>
      </c>
      <c r="I35" s="20" t="s">
        <v>25</v>
      </c>
      <c r="J35" s="20" t="s">
        <v>31</v>
      </c>
      <c r="K35" s="20" t="s">
        <v>26</v>
      </c>
      <c r="L35" s="25" t="s">
        <v>25</v>
      </c>
      <c r="M35" s="25" t="s">
        <v>25</v>
      </c>
      <c r="N35" s="25" t="s">
        <v>31</v>
      </c>
      <c r="O35" s="1" t="s">
        <v>1344</v>
      </c>
      <c r="P35" s="1" t="s">
        <v>611</v>
      </c>
      <c r="Q35" s="1" t="s">
        <v>835</v>
      </c>
      <c r="R35" s="7">
        <v>3</v>
      </c>
      <c r="S35" s="3" t="s">
        <v>226</v>
      </c>
      <c r="T35" s="3" t="s">
        <v>226</v>
      </c>
      <c r="U35" t="s">
        <v>182</v>
      </c>
      <c r="V35" t="s">
        <v>40</v>
      </c>
      <c r="W35" s="3" t="s">
        <v>372</v>
      </c>
      <c r="X35" t="s">
        <v>45</v>
      </c>
      <c r="Y35" s="7">
        <v>1</v>
      </c>
      <c r="Z35" s="1" t="s">
        <v>437</v>
      </c>
      <c r="AA35" s="1" t="s">
        <v>836</v>
      </c>
      <c r="AB35" s="34" t="s">
        <v>45</v>
      </c>
      <c r="AC35" s="34" t="s">
        <v>45</v>
      </c>
      <c r="AD35" s="34" t="s">
        <v>45</v>
      </c>
    </row>
  </sheetData>
  <autoFilter ref="A2:AD35" xr:uid="{3CF9BCB8-4D41-4601-A083-3ACC4895C538}"/>
  <mergeCells count="3">
    <mergeCell ref="G1:K1"/>
    <mergeCell ref="L1:N1"/>
    <mergeCell ref="AB1:AD1"/>
  </mergeCells>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7CA91-9A9F-4A67-B3FA-C7B4ADFEED7A}">
  <dimension ref="A1:AD76"/>
  <sheetViews>
    <sheetView zoomScale="80" zoomScaleNormal="80" workbookViewId="0">
      <pane ySplit="2" topLeftCell="A3" activePane="bottomLeft" state="frozen"/>
      <selection pane="bottomLeft"/>
    </sheetView>
  </sheetViews>
  <sheetFormatPr defaultRowHeight="14.4" x14ac:dyDescent="0.3"/>
  <cols>
    <col min="1" max="1" width="20.33203125" customWidth="1"/>
    <col min="2" max="2" width="34.109375" customWidth="1"/>
    <col min="3" max="3" width="37.5546875" customWidth="1"/>
    <col min="4" max="4" width="24" customWidth="1"/>
    <col min="5" max="5" width="18.109375" bestFit="1" customWidth="1"/>
    <col min="6" max="6" width="25.88671875" customWidth="1"/>
    <col min="7" max="7" width="14.33203125" style="18" bestFit="1" customWidth="1"/>
    <col min="8" max="8" width="12.33203125" style="18" bestFit="1" customWidth="1"/>
    <col min="9" max="9" width="11" style="18" customWidth="1"/>
    <col min="10" max="10" width="24.109375" style="18" bestFit="1" customWidth="1"/>
    <col min="11" max="11" width="14.33203125" style="18" bestFit="1" customWidth="1"/>
    <col min="12" max="12" width="14.109375" style="24" bestFit="1" customWidth="1"/>
    <col min="13" max="13" width="16.5546875" style="24" bestFit="1" customWidth="1"/>
    <col min="14" max="14" width="15.109375" style="24" bestFit="1" customWidth="1"/>
    <col min="15" max="15" width="13.5546875" customWidth="1"/>
    <col min="16" max="16" width="20.109375" bestFit="1" customWidth="1"/>
    <col min="17" max="17" width="13.6640625" bestFit="1" customWidth="1"/>
    <col min="18" max="18" width="14.33203125" bestFit="1" customWidth="1"/>
    <col min="19" max="19" width="14.109375" bestFit="1" customWidth="1"/>
    <col min="20" max="20" width="14.5546875" bestFit="1" customWidth="1"/>
    <col min="21" max="21" width="10.88671875" bestFit="1" customWidth="1"/>
    <col min="22" max="22" width="13" bestFit="1" customWidth="1"/>
    <col min="23" max="23" width="12.6640625" bestFit="1" customWidth="1"/>
    <col min="24" max="25" width="9.44140625" bestFit="1" customWidth="1"/>
    <col min="26" max="26" width="17.33203125" bestFit="1" customWidth="1"/>
    <col min="27" max="27" width="41" customWidth="1"/>
    <col min="28" max="28" width="25" style="34" customWidth="1"/>
    <col min="29" max="29" width="24.33203125" style="34" bestFit="1" customWidth="1"/>
    <col min="30" max="30" width="25.44140625" style="34" customWidth="1"/>
  </cols>
  <sheetData>
    <row r="1" spans="1:30" s="4" customFormat="1" ht="28.5" customHeight="1" x14ac:dyDescent="0.3">
      <c r="G1" s="39" t="s">
        <v>979</v>
      </c>
      <c r="H1" s="39"/>
      <c r="I1" s="39"/>
      <c r="J1" s="39"/>
      <c r="K1" s="39"/>
      <c r="L1" s="40" t="s">
        <v>2</v>
      </c>
      <c r="M1" s="40"/>
      <c r="N1" s="40"/>
      <c r="AB1" s="41" t="s">
        <v>784</v>
      </c>
      <c r="AC1" s="41"/>
      <c r="AD1" s="41"/>
    </row>
    <row r="2" spans="1:30" s="4" customFormat="1" ht="115.8" thickBot="1" x14ac:dyDescent="0.35">
      <c r="A2" s="5" t="s">
        <v>0</v>
      </c>
      <c r="B2" s="6" t="s">
        <v>785</v>
      </c>
      <c r="C2" s="6" t="s">
        <v>8</v>
      </c>
      <c r="D2" s="6" t="s">
        <v>9</v>
      </c>
      <c r="E2" s="5" t="s">
        <v>1</v>
      </c>
      <c r="F2" s="6" t="s">
        <v>786</v>
      </c>
      <c r="G2" s="17" t="s">
        <v>29</v>
      </c>
      <c r="H2" s="17" t="s">
        <v>119</v>
      </c>
      <c r="I2" s="17" t="s">
        <v>30</v>
      </c>
      <c r="J2" s="17" t="s">
        <v>36</v>
      </c>
      <c r="K2" s="17" t="s">
        <v>364</v>
      </c>
      <c r="L2" s="22" t="s">
        <v>32</v>
      </c>
      <c r="M2" s="22" t="s">
        <v>33</v>
      </c>
      <c r="N2" s="23" t="s">
        <v>34</v>
      </c>
      <c r="O2" s="5" t="s">
        <v>3</v>
      </c>
      <c r="P2" s="6" t="s">
        <v>120</v>
      </c>
      <c r="Q2" s="5" t="s">
        <v>23</v>
      </c>
      <c r="R2" s="6" t="s">
        <v>121</v>
      </c>
      <c r="S2" s="5" t="s">
        <v>787</v>
      </c>
      <c r="T2" s="5" t="s">
        <v>788</v>
      </c>
      <c r="U2" s="6" t="s">
        <v>789</v>
      </c>
      <c r="V2" s="5" t="s">
        <v>7</v>
      </c>
      <c r="W2" s="6" t="s">
        <v>1373</v>
      </c>
      <c r="X2" s="5" t="s">
        <v>4</v>
      </c>
      <c r="Y2" s="5" t="s">
        <v>5</v>
      </c>
      <c r="Z2" s="5" t="s">
        <v>6</v>
      </c>
      <c r="AA2" s="6" t="s">
        <v>791</v>
      </c>
      <c r="AB2" s="30" t="s">
        <v>616</v>
      </c>
      <c r="AC2" s="30" t="s">
        <v>615</v>
      </c>
      <c r="AD2" s="30" t="s">
        <v>617</v>
      </c>
    </row>
    <row r="3" spans="1:30" ht="100.8" x14ac:dyDescent="0.3">
      <c r="A3" t="s">
        <v>1369</v>
      </c>
      <c r="B3" t="s">
        <v>374</v>
      </c>
      <c r="C3" s="13" t="s">
        <v>1086</v>
      </c>
      <c r="D3" s="13" t="s">
        <v>1087</v>
      </c>
      <c r="E3" t="s">
        <v>44</v>
      </c>
      <c r="F3" s="1" t="s">
        <v>365</v>
      </c>
      <c r="G3" s="20" t="s">
        <v>31</v>
      </c>
      <c r="H3" s="20" t="s">
        <v>26</v>
      </c>
      <c r="I3" s="20" t="s">
        <v>31</v>
      </c>
      <c r="J3" s="20" t="s">
        <v>31</v>
      </c>
      <c r="K3" s="20" t="s">
        <v>31</v>
      </c>
      <c r="L3" s="25" t="s">
        <v>31</v>
      </c>
      <c r="M3" s="25" t="s">
        <v>31</v>
      </c>
      <c r="N3" s="25" t="s">
        <v>31</v>
      </c>
      <c r="O3" t="s">
        <v>1283</v>
      </c>
      <c r="P3" t="s">
        <v>391</v>
      </c>
      <c r="Q3" s="1" t="s">
        <v>45</v>
      </c>
      <c r="R3" s="1" t="s">
        <v>45</v>
      </c>
      <c r="S3" s="12" t="s">
        <v>578</v>
      </c>
      <c r="T3" s="3" t="s">
        <v>1249</v>
      </c>
      <c r="U3" t="s">
        <v>182</v>
      </c>
      <c r="V3" t="s">
        <v>40</v>
      </c>
      <c r="W3" s="3" t="s">
        <v>1138</v>
      </c>
      <c r="X3" s="7">
        <v>1</v>
      </c>
      <c r="Y3" s="7" t="s">
        <v>45</v>
      </c>
      <c r="Z3" s="1" t="s">
        <v>1309</v>
      </c>
      <c r="AA3" s="1" t="s">
        <v>1286</v>
      </c>
      <c r="AB3" s="34" t="s">
        <v>45</v>
      </c>
      <c r="AC3" s="34" t="s">
        <v>45</v>
      </c>
      <c r="AD3" s="34" t="s">
        <v>45</v>
      </c>
    </row>
    <row r="4" spans="1:30" ht="43.2" x14ac:dyDescent="0.3">
      <c r="A4" t="s">
        <v>1369</v>
      </c>
      <c r="B4" t="s">
        <v>374</v>
      </c>
      <c r="C4" t="s">
        <v>1119</v>
      </c>
      <c r="D4" t="s">
        <v>1087</v>
      </c>
      <c r="E4" t="s">
        <v>44</v>
      </c>
      <c r="F4" s="1" t="s">
        <v>365</v>
      </c>
      <c r="G4" s="20" t="s">
        <v>31</v>
      </c>
      <c r="H4" s="20" t="s">
        <v>45</v>
      </c>
      <c r="I4" s="20" t="s">
        <v>31</v>
      </c>
      <c r="J4" s="20" t="s">
        <v>31</v>
      </c>
      <c r="K4" s="20" t="s">
        <v>31</v>
      </c>
      <c r="L4" s="25" t="s">
        <v>35</v>
      </c>
      <c r="M4" s="25" t="s">
        <v>35</v>
      </c>
      <c r="N4" s="25" t="s">
        <v>35</v>
      </c>
      <c r="O4" s="1" t="s">
        <v>1283</v>
      </c>
      <c r="P4" t="s">
        <v>391</v>
      </c>
      <c r="Q4" s="1" t="s">
        <v>45</v>
      </c>
      <c r="R4" s="1" t="s">
        <v>45</v>
      </c>
      <c r="S4" s="12" t="s">
        <v>578</v>
      </c>
      <c r="T4" s="8" t="s">
        <v>1249</v>
      </c>
      <c r="U4" t="s">
        <v>182</v>
      </c>
      <c r="V4" t="s">
        <v>40</v>
      </c>
      <c r="W4" s="3" t="s">
        <v>1138</v>
      </c>
      <c r="X4" s="7">
        <v>1</v>
      </c>
      <c r="Y4" s="7" t="s">
        <v>45</v>
      </c>
      <c r="Z4" s="1" t="s">
        <v>1122</v>
      </c>
      <c r="AA4" s="1" t="s">
        <v>1121</v>
      </c>
      <c r="AB4" s="34" t="s">
        <v>45</v>
      </c>
      <c r="AC4" s="34" t="s">
        <v>45</v>
      </c>
      <c r="AD4" s="34" t="s">
        <v>45</v>
      </c>
    </row>
    <row r="5" spans="1:30" ht="43.2" x14ac:dyDescent="0.3">
      <c r="A5" t="s">
        <v>1369</v>
      </c>
      <c r="B5" t="s">
        <v>374</v>
      </c>
      <c r="C5" t="s">
        <v>1120</v>
      </c>
      <c r="D5" t="s">
        <v>1087</v>
      </c>
      <c r="E5" t="s">
        <v>44</v>
      </c>
      <c r="F5" s="1" t="s">
        <v>365</v>
      </c>
      <c r="G5" s="20" t="s">
        <v>26</v>
      </c>
      <c r="H5" s="20" t="s">
        <v>26</v>
      </c>
      <c r="I5" s="20" t="s">
        <v>31</v>
      </c>
      <c r="J5" s="20" t="s">
        <v>31</v>
      </c>
      <c r="K5" s="20" t="s">
        <v>31</v>
      </c>
      <c r="L5" s="25" t="s">
        <v>35</v>
      </c>
      <c r="M5" s="25" t="s">
        <v>25</v>
      </c>
      <c r="N5" s="25" t="s">
        <v>35</v>
      </c>
      <c r="O5" s="1" t="s">
        <v>1316</v>
      </c>
      <c r="P5" t="s">
        <v>391</v>
      </c>
      <c r="Q5" s="1" t="s">
        <v>45</v>
      </c>
      <c r="R5" s="1" t="s">
        <v>45</v>
      </c>
      <c r="S5" s="12" t="s">
        <v>1285</v>
      </c>
      <c r="T5" s="8" t="s">
        <v>1249</v>
      </c>
      <c r="U5" t="s">
        <v>182</v>
      </c>
      <c r="V5" t="s">
        <v>40</v>
      </c>
      <c r="W5" s="3" t="s">
        <v>1138</v>
      </c>
      <c r="X5" s="7">
        <v>1</v>
      </c>
      <c r="Y5" s="7" t="s">
        <v>45</v>
      </c>
      <c r="Z5" s="1" t="s">
        <v>1122</v>
      </c>
      <c r="AA5" s="1" t="s">
        <v>1284</v>
      </c>
      <c r="AB5" s="34" t="s">
        <v>45</v>
      </c>
      <c r="AC5" s="34" t="s">
        <v>45</v>
      </c>
      <c r="AD5" s="34" t="s">
        <v>45</v>
      </c>
    </row>
    <row r="6" spans="1:30" ht="86.4" x14ac:dyDescent="0.3">
      <c r="A6" t="s">
        <v>1369</v>
      </c>
      <c r="B6" t="s">
        <v>367</v>
      </c>
      <c r="C6" t="s">
        <v>1091</v>
      </c>
      <c r="D6" t="s">
        <v>1090</v>
      </c>
      <c r="E6" t="s">
        <v>44</v>
      </c>
      <c r="F6" s="1" t="s">
        <v>365</v>
      </c>
      <c r="G6" s="20" t="s">
        <v>31</v>
      </c>
      <c r="H6" s="20" t="s">
        <v>31</v>
      </c>
      <c r="I6" s="20" t="s">
        <v>31</v>
      </c>
      <c r="J6" s="20" t="s">
        <v>26</v>
      </c>
      <c r="K6" s="20" t="s">
        <v>26</v>
      </c>
      <c r="L6" s="25" t="s">
        <v>31</v>
      </c>
      <c r="M6" s="25" t="s">
        <v>31</v>
      </c>
      <c r="N6" s="25" t="s">
        <v>31</v>
      </c>
      <c r="O6" s="1" t="s">
        <v>1125</v>
      </c>
      <c r="P6" t="s">
        <v>406</v>
      </c>
      <c r="Q6" t="s">
        <v>1123</v>
      </c>
      <c r="R6" s="7">
        <v>3</v>
      </c>
      <c r="S6" s="7">
        <v>6</v>
      </c>
      <c r="T6" s="3" t="s">
        <v>566</v>
      </c>
      <c r="U6" t="s">
        <v>182</v>
      </c>
      <c r="V6" t="s">
        <v>1124</v>
      </c>
      <c r="W6" s="3" t="s">
        <v>1126</v>
      </c>
      <c r="X6" t="s">
        <v>45</v>
      </c>
      <c r="Y6" t="s">
        <v>45</v>
      </c>
      <c r="Z6" s="1" t="s">
        <v>437</v>
      </c>
      <c r="AA6" s="1" t="s">
        <v>1127</v>
      </c>
      <c r="AB6" s="34" t="s">
        <v>45</v>
      </c>
      <c r="AC6" s="34" t="s">
        <v>45</v>
      </c>
      <c r="AD6" s="34" t="s">
        <v>45</v>
      </c>
    </row>
    <row r="7" spans="1:30" ht="100.8" x14ac:dyDescent="0.3">
      <c r="A7" t="s">
        <v>1369</v>
      </c>
      <c r="B7" t="s">
        <v>367</v>
      </c>
      <c r="C7" t="s">
        <v>859</v>
      </c>
      <c r="D7" t="s">
        <v>855</v>
      </c>
      <c r="E7" t="s">
        <v>44</v>
      </c>
      <c r="F7" s="1" t="s">
        <v>365</v>
      </c>
      <c r="G7" s="20" t="s">
        <v>25</v>
      </c>
      <c r="H7" s="20" t="s">
        <v>26</v>
      </c>
      <c r="I7" s="20" t="s">
        <v>26</v>
      </c>
      <c r="J7" s="20" t="s">
        <v>31</v>
      </c>
      <c r="K7" s="20" t="s">
        <v>31</v>
      </c>
      <c r="L7" s="25" t="s">
        <v>35</v>
      </c>
      <c r="M7" s="25" t="s">
        <v>35</v>
      </c>
      <c r="N7" s="25" t="s">
        <v>31</v>
      </c>
      <c r="O7" s="1" t="s">
        <v>1129</v>
      </c>
      <c r="P7" t="s">
        <v>406</v>
      </c>
      <c r="Q7" s="1" t="s">
        <v>1128</v>
      </c>
      <c r="R7" s="7">
        <v>1</v>
      </c>
      <c r="S7" s="3" t="s">
        <v>404</v>
      </c>
      <c r="T7" s="3" t="s">
        <v>432</v>
      </c>
      <c r="U7" t="s">
        <v>16</v>
      </c>
      <c r="V7" t="s">
        <v>409</v>
      </c>
      <c r="W7" s="3" t="s">
        <v>24</v>
      </c>
      <c r="X7" t="s">
        <v>45</v>
      </c>
      <c r="Y7" t="s">
        <v>45</v>
      </c>
      <c r="Z7" s="1" t="s">
        <v>1131</v>
      </c>
      <c r="AA7" s="1" t="s">
        <v>1130</v>
      </c>
      <c r="AB7" s="34" t="s">
        <v>45</v>
      </c>
      <c r="AC7" s="34" t="s">
        <v>45</v>
      </c>
      <c r="AD7" s="34" t="s">
        <v>45</v>
      </c>
    </row>
    <row r="8" spans="1:30" ht="72" x14ac:dyDescent="0.3">
      <c r="A8" t="s">
        <v>1369</v>
      </c>
      <c r="B8" t="s">
        <v>367</v>
      </c>
      <c r="C8" t="s">
        <v>65</v>
      </c>
      <c r="D8" t="s">
        <v>66</v>
      </c>
      <c r="E8" t="s">
        <v>44</v>
      </c>
      <c r="F8" s="1" t="s">
        <v>365</v>
      </c>
      <c r="G8" s="20" t="s">
        <v>25</v>
      </c>
      <c r="H8" s="20" t="s">
        <v>26</v>
      </c>
      <c r="I8" s="20" t="s">
        <v>26</v>
      </c>
      <c r="J8" s="20" t="s">
        <v>25</v>
      </c>
      <c r="K8" s="20" t="s">
        <v>31</v>
      </c>
      <c r="L8" s="25" t="s">
        <v>26</v>
      </c>
      <c r="M8" s="25" t="s">
        <v>25</v>
      </c>
      <c r="N8" s="25" t="s">
        <v>31</v>
      </c>
      <c r="O8" s="1" t="s">
        <v>1289</v>
      </c>
      <c r="P8" t="s">
        <v>406</v>
      </c>
      <c r="Q8" s="1" t="s">
        <v>987</v>
      </c>
      <c r="R8" s="7">
        <v>1</v>
      </c>
      <c r="S8" s="3" t="s">
        <v>398</v>
      </c>
      <c r="T8" s="3" t="s">
        <v>399</v>
      </c>
      <c r="U8" t="s">
        <v>242</v>
      </c>
      <c r="V8" t="s">
        <v>401</v>
      </c>
      <c r="W8" s="3" t="s">
        <v>24</v>
      </c>
      <c r="X8" t="s">
        <v>45</v>
      </c>
      <c r="Y8" t="s">
        <v>45</v>
      </c>
      <c r="Z8" s="1" t="s">
        <v>437</v>
      </c>
      <c r="AA8" s="1" t="s">
        <v>1132</v>
      </c>
      <c r="AB8" s="31">
        <f>(50+40+30+32+48+52+70.1+30)/8</f>
        <v>44.012500000000003</v>
      </c>
      <c r="AC8" s="31">
        <f>(66.7+53.4+40+42.7+64.1+69.4+93.4+40)/8</f>
        <v>58.712499999999991</v>
      </c>
      <c r="AD8" s="31">
        <f>(83.4+66.7+50+53.4+80.1+86.7+116.8+50)/8</f>
        <v>73.387500000000003</v>
      </c>
    </row>
    <row r="9" spans="1:30" ht="72" x14ac:dyDescent="0.3">
      <c r="A9" t="s">
        <v>1369</v>
      </c>
      <c r="B9" t="s">
        <v>367</v>
      </c>
      <c r="C9" t="s">
        <v>972</v>
      </c>
      <c r="D9" t="s">
        <v>971</v>
      </c>
      <c r="E9" t="s">
        <v>44</v>
      </c>
      <c r="F9" s="1" t="s">
        <v>365</v>
      </c>
      <c r="G9" s="20" t="s">
        <v>31</v>
      </c>
      <c r="H9" s="20" t="s">
        <v>31</v>
      </c>
      <c r="I9" s="20" t="s">
        <v>31</v>
      </c>
      <c r="J9" s="20" t="s">
        <v>31</v>
      </c>
      <c r="K9" s="20" t="s">
        <v>31</v>
      </c>
      <c r="L9" s="25" t="s">
        <v>31</v>
      </c>
      <c r="M9" s="25" t="s">
        <v>31</v>
      </c>
      <c r="N9" s="25" t="s">
        <v>31</v>
      </c>
      <c r="O9" s="1" t="s">
        <v>1144</v>
      </c>
      <c r="P9" t="s">
        <v>391</v>
      </c>
      <c r="Q9" s="1" t="s">
        <v>1142</v>
      </c>
      <c r="R9" s="7">
        <v>3</v>
      </c>
      <c r="S9" s="3" t="s">
        <v>832</v>
      </c>
      <c r="T9" s="3" t="s">
        <v>832</v>
      </c>
      <c r="U9" t="s">
        <v>182</v>
      </c>
      <c r="V9" t="s">
        <v>40</v>
      </c>
      <c r="W9" s="1" t="s">
        <v>451</v>
      </c>
      <c r="X9" t="s">
        <v>45</v>
      </c>
      <c r="Y9" s="7">
        <v>1</v>
      </c>
      <c r="Z9" s="1" t="s">
        <v>437</v>
      </c>
      <c r="AA9" s="1" t="s">
        <v>1143</v>
      </c>
      <c r="AB9" s="34" t="s">
        <v>45</v>
      </c>
      <c r="AC9" s="34" t="s">
        <v>45</v>
      </c>
      <c r="AD9" s="34" t="s">
        <v>45</v>
      </c>
    </row>
    <row r="10" spans="1:30" ht="86.4" x14ac:dyDescent="0.3">
      <c r="A10" t="s">
        <v>1369</v>
      </c>
      <c r="B10" t="s">
        <v>627</v>
      </c>
      <c r="C10" t="s">
        <v>805</v>
      </c>
      <c r="D10" t="s">
        <v>806</v>
      </c>
      <c r="E10" t="s">
        <v>14</v>
      </c>
      <c r="F10" s="1" t="s">
        <v>365</v>
      </c>
      <c r="G10" s="20" t="s">
        <v>26</v>
      </c>
      <c r="H10" s="20" t="s">
        <v>26</v>
      </c>
      <c r="I10" s="20" t="s">
        <v>26</v>
      </c>
      <c r="J10" s="20" t="s">
        <v>31</v>
      </c>
      <c r="K10" s="20" t="s">
        <v>26</v>
      </c>
      <c r="L10" s="25" t="s">
        <v>25</v>
      </c>
      <c r="M10" s="25" t="s">
        <v>25</v>
      </c>
      <c r="N10" s="25" t="s">
        <v>31</v>
      </c>
      <c r="O10" s="1" t="s">
        <v>1371</v>
      </c>
      <c r="P10" t="s">
        <v>391</v>
      </c>
      <c r="Q10" s="1" t="s">
        <v>585</v>
      </c>
      <c r="R10" s="7">
        <v>3</v>
      </c>
      <c r="S10" s="3" t="s">
        <v>589</v>
      </c>
      <c r="T10" s="3" t="s">
        <v>589</v>
      </c>
      <c r="U10" t="s">
        <v>825</v>
      </c>
      <c r="V10" t="s">
        <v>54</v>
      </c>
      <c r="W10" s="1" t="s">
        <v>451</v>
      </c>
      <c r="X10" t="s">
        <v>45</v>
      </c>
      <c r="Y10" s="7">
        <v>1</v>
      </c>
      <c r="Z10" s="1" t="s">
        <v>437</v>
      </c>
      <c r="AA10" s="1" t="s">
        <v>1333</v>
      </c>
      <c r="AB10" s="33">
        <f>(26.7+21.4+16+17.1+25.6+27.8+37.4+16)/8</f>
        <v>23.5</v>
      </c>
      <c r="AC10" s="31">
        <f>(32+25.6+19.2+20.5+30.7+33.3+44.8+19.2)/8</f>
        <v>28.162500000000001</v>
      </c>
      <c r="AD10" s="34" t="s">
        <v>45</v>
      </c>
    </row>
    <row r="11" spans="1:30" ht="86.4" x14ac:dyDescent="0.3">
      <c r="A11" t="s">
        <v>1369</v>
      </c>
      <c r="B11" t="s">
        <v>367</v>
      </c>
      <c r="C11" t="s">
        <v>840</v>
      </c>
      <c r="D11" t="s">
        <v>841</v>
      </c>
      <c r="E11" t="s">
        <v>14</v>
      </c>
      <c r="F11" s="1" t="s">
        <v>365</v>
      </c>
      <c r="G11" s="20" t="s">
        <v>26</v>
      </c>
      <c r="H11" s="20" t="s">
        <v>31</v>
      </c>
      <c r="I11" s="20" t="s">
        <v>26</v>
      </c>
      <c r="J11" s="20" t="s">
        <v>31</v>
      </c>
      <c r="K11" s="20" t="s">
        <v>26</v>
      </c>
      <c r="L11" s="25" t="s">
        <v>35</v>
      </c>
      <c r="M11" s="25" t="s">
        <v>31</v>
      </c>
      <c r="N11" s="25" t="s">
        <v>31</v>
      </c>
      <c r="O11" s="1" t="s">
        <v>984</v>
      </c>
      <c r="P11" s="1" t="s">
        <v>391</v>
      </c>
      <c r="Q11" s="1" t="s">
        <v>983</v>
      </c>
      <c r="R11" s="7">
        <v>3</v>
      </c>
      <c r="S11" s="3" t="s">
        <v>865</v>
      </c>
      <c r="T11" s="3" t="s">
        <v>865</v>
      </c>
      <c r="U11" t="s">
        <v>825</v>
      </c>
      <c r="V11" t="s">
        <v>196</v>
      </c>
      <c r="W11" s="3" t="s">
        <v>372</v>
      </c>
      <c r="X11" t="s">
        <v>45</v>
      </c>
      <c r="Y11" s="7">
        <v>1</v>
      </c>
      <c r="Z11" s="1" t="s">
        <v>437</v>
      </c>
      <c r="AA11" s="1" t="s">
        <v>1374</v>
      </c>
      <c r="AB11" s="31">
        <f>(18+14.4+10.8+11.5+17.3+18.7+25.2+10.8)/8</f>
        <v>15.8375</v>
      </c>
      <c r="AC11" s="31">
        <f>(21+16.8+12.6+13.5+20.2+21.9+29.4+12.6)/8</f>
        <v>18.5</v>
      </c>
      <c r="AD11" s="34" t="s">
        <v>45</v>
      </c>
    </row>
    <row r="12" spans="1:30" ht="57.6" x14ac:dyDescent="0.3">
      <c r="A12" t="s">
        <v>1369</v>
      </c>
      <c r="B12" t="s">
        <v>367</v>
      </c>
      <c r="C12" t="s">
        <v>291</v>
      </c>
      <c r="D12" t="s">
        <v>28</v>
      </c>
      <c r="E12" t="s">
        <v>44</v>
      </c>
      <c r="F12" s="1" t="s">
        <v>365</v>
      </c>
      <c r="G12" s="20" t="s">
        <v>25</v>
      </c>
      <c r="H12" s="20" t="s">
        <v>26</v>
      </c>
      <c r="I12" s="20" t="s">
        <v>26</v>
      </c>
      <c r="J12" s="20" t="s">
        <v>31</v>
      </c>
      <c r="K12" s="20" t="s">
        <v>26</v>
      </c>
      <c r="L12" s="25" t="s">
        <v>35</v>
      </c>
      <c r="M12" s="25" t="s">
        <v>26</v>
      </c>
      <c r="N12" s="25" t="s">
        <v>31</v>
      </c>
      <c r="O12" s="1" t="s">
        <v>1146</v>
      </c>
      <c r="P12" t="s">
        <v>406</v>
      </c>
      <c r="Q12" s="1" t="s">
        <v>1145</v>
      </c>
      <c r="R12" s="7">
        <v>1</v>
      </c>
      <c r="S12" s="3" t="s">
        <v>635</v>
      </c>
      <c r="T12" s="3" t="s">
        <v>24</v>
      </c>
      <c r="U12" t="s">
        <v>825</v>
      </c>
      <c r="V12" t="s">
        <v>995</v>
      </c>
      <c r="W12" s="8" t="s">
        <v>1135</v>
      </c>
      <c r="X12" t="s">
        <v>45</v>
      </c>
      <c r="Y12" t="s">
        <v>45</v>
      </c>
      <c r="Z12" s="1" t="s">
        <v>437</v>
      </c>
      <c r="AA12" s="1" t="s">
        <v>1147</v>
      </c>
      <c r="AB12" s="33">
        <f>(36+28.8+21.6+23.1+34.6+37.5+50.4+21.6)/8</f>
        <v>31.7</v>
      </c>
      <c r="AC12" s="31">
        <f>(45+36+27+28.8+43.2+46.8+63.1+27)/8</f>
        <v>39.612500000000004</v>
      </c>
      <c r="AD12" s="31">
        <f>(54+43.2+32.4+34.6+51.9+56.2+75.7+32.4)/8</f>
        <v>47.55</v>
      </c>
    </row>
    <row r="13" spans="1:30" ht="100.8" x14ac:dyDescent="0.3">
      <c r="A13" t="s">
        <v>1369</v>
      </c>
      <c r="B13" t="s">
        <v>367</v>
      </c>
      <c r="C13" t="s">
        <v>853</v>
      </c>
      <c r="D13" t="s">
        <v>970</v>
      </c>
      <c r="E13" t="s">
        <v>44</v>
      </c>
      <c r="F13" s="1" t="s">
        <v>365</v>
      </c>
      <c r="G13" s="20" t="s">
        <v>31</v>
      </c>
      <c r="H13" s="20" t="s">
        <v>31</v>
      </c>
      <c r="I13" s="20" t="s">
        <v>31</v>
      </c>
      <c r="J13" s="20" t="s">
        <v>31</v>
      </c>
      <c r="K13" s="20" t="s">
        <v>31</v>
      </c>
      <c r="L13" s="25" t="s">
        <v>31</v>
      </c>
      <c r="M13" s="25" t="s">
        <v>31</v>
      </c>
      <c r="N13" s="25" t="s">
        <v>31</v>
      </c>
      <c r="O13" s="1" t="s">
        <v>1149</v>
      </c>
      <c r="P13" t="s">
        <v>391</v>
      </c>
      <c r="Q13" s="1" t="s">
        <v>1148</v>
      </c>
      <c r="R13" s="7">
        <v>3</v>
      </c>
      <c r="S13" s="3" t="s">
        <v>226</v>
      </c>
      <c r="T13" s="3" t="s">
        <v>226</v>
      </c>
      <c r="U13" t="s">
        <v>16</v>
      </c>
      <c r="V13" t="s">
        <v>487</v>
      </c>
      <c r="W13" s="1" t="s">
        <v>458</v>
      </c>
      <c r="X13" t="s">
        <v>45</v>
      </c>
      <c r="Y13" t="s">
        <v>45</v>
      </c>
      <c r="Z13" s="1" t="s">
        <v>437</v>
      </c>
      <c r="AA13" s="1" t="s">
        <v>1150</v>
      </c>
      <c r="AB13" s="34" t="s">
        <v>45</v>
      </c>
      <c r="AC13" s="34" t="s">
        <v>45</v>
      </c>
      <c r="AD13" s="34" t="s">
        <v>45</v>
      </c>
    </row>
    <row r="14" spans="1:30" ht="100.8" x14ac:dyDescent="0.3">
      <c r="A14" t="s">
        <v>1369</v>
      </c>
      <c r="B14" t="s">
        <v>367</v>
      </c>
      <c r="C14" t="s">
        <v>862</v>
      </c>
      <c r="D14" t="s">
        <v>1092</v>
      </c>
      <c r="E14" t="s">
        <v>44</v>
      </c>
      <c r="F14" s="1" t="s">
        <v>365</v>
      </c>
      <c r="G14" s="20" t="s">
        <v>31</v>
      </c>
      <c r="H14" s="20" t="s">
        <v>31</v>
      </c>
      <c r="I14" s="20" t="s">
        <v>31</v>
      </c>
      <c r="J14" s="20" t="s">
        <v>31</v>
      </c>
      <c r="K14" s="20" t="s">
        <v>31</v>
      </c>
      <c r="L14" s="25" t="s">
        <v>31</v>
      </c>
      <c r="M14" s="25" t="s">
        <v>31</v>
      </c>
      <c r="N14" s="25" t="s">
        <v>31</v>
      </c>
      <c r="O14" s="1" t="s">
        <v>1152</v>
      </c>
      <c r="P14" t="s">
        <v>406</v>
      </c>
      <c r="Q14" s="1" t="s">
        <v>1151</v>
      </c>
      <c r="R14" s="7">
        <v>2</v>
      </c>
      <c r="S14" s="3" t="s">
        <v>336</v>
      </c>
      <c r="T14" s="3" t="s">
        <v>419</v>
      </c>
      <c r="U14" t="s">
        <v>459</v>
      </c>
      <c r="V14" t="s">
        <v>195</v>
      </c>
      <c r="W14" s="8" t="s">
        <v>1126</v>
      </c>
      <c r="X14" t="s">
        <v>45</v>
      </c>
      <c r="Y14" t="s">
        <v>45</v>
      </c>
      <c r="Z14" s="1" t="s">
        <v>437</v>
      </c>
      <c r="AA14" s="1" t="s">
        <v>1153</v>
      </c>
      <c r="AB14" s="34" t="s">
        <v>45</v>
      </c>
      <c r="AC14" s="34" t="s">
        <v>45</v>
      </c>
      <c r="AD14" s="34" t="s">
        <v>45</v>
      </c>
    </row>
    <row r="15" spans="1:30" ht="115.2" x14ac:dyDescent="0.3">
      <c r="A15" t="s">
        <v>1369</v>
      </c>
      <c r="B15" s="1" t="s">
        <v>367</v>
      </c>
      <c r="C15" t="s">
        <v>471</v>
      </c>
      <c r="D15" t="s">
        <v>313</v>
      </c>
      <c r="E15" t="s">
        <v>44</v>
      </c>
      <c r="F15" s="1" t="s">
        <v>365</v>
      </c>
      <c r="G15" s="20" t="s">
        <v>31</v>
      </c>
      <c r="H15" s="20" t="s">
        <v>26</v>
      </c>
      <c r="I15" s="20" t="s">
        <v>31</v>
      </c>
      <c r="J15" s="20" t="s">
        <v>31</v>
      </c>
      <c r="K15" s="20" t="s">
        <v>31</v>
      </c>
      <c r="L15" s="25" t="s">
        <v>31</v>
      </c>
      <c r="M15" s="25" t="s">
        <v>31</v>
      </c>
      <c r="N15" s="25" t="s">
        <v>31</v>
      </c>
      <c r="O15" s="1" t="s">
        <v>1372</v>
      </c>
      <c r="P15" s="1" t="s">
        <v>611</v>
      </c>
      <c r="Q15" s="1" t="s">
        <v>1017</v>
      </c>
      <c r="R15" s="7">
        <v>3</v>
      </c>
      <c r="S15" s="8" t="s">
        <v>561</v>
      </c>
      <c r="T15" s="8" t="s">
        <v>561</v>
      </c>
      <c r="U15" t="s">
        <v>472</v>
      </c>
      <c r="V15" t="s">
        <v>40</v>
      </c>
      <c r="W15" s="8" t="s">
        <v>470</v>
      </c>
      <c r="X15" s="7">
        <v>3</v>
      </c>
      <c r="Y15" s="7">
        <v>1</v>
      </c>
      <c r="Z15" s="1" t="s">
        <v>437</v>
      </c>
      <c r="AA15" s="1" t="s">
        <v>1301</v>
      </c>
      <c r="AB15" s="34" t="s">
        <v>45</v>
      </c>
      <c r="AC15" s="34" t="s">
        <v>45</v>
      </c>
      <c r="AD15" s="34" t="s">
        <v>45</v>
      </c>
    </row>
    <row r="16" spans="1:30" ht="72" x14ac:dyDescent="0.3">
      <c r="A16" t="s">
        <v>1369</v>
      </c>
      <c r="B16" t="s">
        <v>374</v>
      </c>
      <c r="C16" t="s">
        <v>973</v>
      </c>
      <c r="D16" t="s">
        <v>1154</v>
      </c>
      <c r="E16" t="s">
        <v>44</v>
      </c>
      <c r="F16" s="1" t="s">
        <v>365</v>
      </c>
      <c r="G16" s="20" t="s">
        <v>31</v>
      </c>
      <c r="H16" s="20" t="s">
        <v>31</v>
      </c>
      <c r="I16" s="20" t="s">
        <v>31</v>
      </c>
      <c r="J16" s="20" t="s">
        <v>26</v>
      </c>
      <c r="K16" s="20" t="s">
        <v>31</v>
      </c>
      <c r="L16" s="25" t="s">
        <v>35</v>
      </c>
      <c r="M16" s="25" t="s">
        <v>26</v>
      </c>
      <c r="N16" s="25" t="s">
        <v>31</v>
      </c>
      <c r="O16" s="1" t="s">
        <v>1157</v>
      </c>
      <c r="P16" t="s">
        <v>391</v>
      </c>
      <c r="Q16" s="1" t="s">
        <v>1156</v>
      </c>
      <c r="R16" s="2" t="s">
        <v>1159</v>
      </c>
      <c r="S16" s="3" t="s">
        <v>1155</v>
      </c>
      <c r="T16" s="3" t="s">
        <v>566</v>
      </c>
      <c r="U16" t="s">
        <v>191</v>
      </c>
      <c r="V16" t="s">
        <v>196</v>
      </c>
      <c r="W16" s="1" t="s">
        <v>936</v>
      </c>
      <c r="X16" t="s">
        <v>45</v>
      </c>
      <c r="Y16" s="7">
        <v>1</v>
      </c>
      <c r="Z16" s="1" t="s">
        <v>437</v>
      </c>
      <c r="AA16" s="1" t="s">
        <v>1158</v>
      </c>
      <c r="AB16" s="34" t="s">
        <v>45</v>
      </c>
      <c r="AC16" s="34" t="s">
        <v>45</v>
      </c>
      <c r="AD16" s="34" t="s">
        <v>45</v>
      </c>
    </row>
    <row r="17" spans="1:30" ht="100.8" x14ac:dyDescent="0.3">
      <c r="A17" t="s">
        <v>1369</v>
      </c>
      <c r="B17" s="1" t="s">
        <v>367</v>
      </c>
      <c r="C17" t="s">
        <v>858</v>
      </c>
      <c r="D17" t="s">
        <v>857</v>
      </c>
      <c r="E17" t="s">
        <v>44</v>
      </c>
      <c r="F17" s="1" t="s">
        <v>365</v>
      </c>
      <c r="G17" s="20" t="s">
        <v>26</v>
      </c>
      <c r="H17" s="20" t="s">
        <v>26</v>
      </c>
      <c r="I17" s="20" t="s">
        <v>26</v>
      </c>
      <c r="J17" s="20" t="s">
        <v>45</v>
      </c>
      <c r="K17" s="20" t="s">
        <v>26</v>
      </c>
      <c r="L17" s="25" t="s">
        <v>26</v>
      </c>
      <c r="M17" s="25" t="s">
        <v>26</v>
      </c>
      <c r="N17" s="25" t="s">
        <v>26</v>
      </c>
      <c r="O17" s="1" t="s">
        <v>1161</v>
      </c>
      <c r="P17" t="s">
        <v>406</v>
      </c>
      <c r="Q17" s="1" t="s">
        <v>1160</v>
      </c>
      <c r="R17" s="7">
        <v>3</v>
      </c>
      <c r="S17" s="2" t="s">
        <v>419</v>
      </c>
      <c r="T17" s="3" t="s">
        <v>566</v>
      </c>
      <c r="U17" t="s">
        <v>338</v>
      </c>
      <c r="V17" t="s">
        <v>40</v>
      </c>
      <c r="W17" s="8" t="s">
        <v>1135</v>
      </c>
      <c r="X17" t="s">
        <v>45</v>
      </c>
      <c r="Y17" t="s">
        <v>45</v>
      </c>
      <c r="Z17" s="1" t="s">
        <v>437</v>
      </c>
      <c r="AA17" s="1" t="s">
        <v>1375</v>
      </c>
      <c r="AB17" s="33">
        <f>(36+28.8+21.6+23.1+34.6+37.5+50.4+21.6)/8</f>
        <v>31.7</v>
      </c>
      <c r="AC17" s="31">
        <f>(45+36+27+28.8+43.2+46.8+63.1+27)/8</f>
        <v>39.612500000000004</v>
      </c>
      <c r="AD17" s="31">
        <f>(54+43.2+32.4+34.6+51.9+56.2+75.7+32.4)/8</f>
        <v>47.55</v>
      </c>
    </row>
    <row r="18" spans="1:30" ht="72" x14ac:dyDescent="0.3">
      <c r="A18" t="s">
        <v>1369</v>
      </c>
      <c r="B18" t="s">
        <v>374</v>
      </c>
      <c r="C18" t="s">
        <v>968</v>
      </c>
      <c r="D18" t="s">
        <v>1072</v>
      </c>
      <c r="E18" t="s">
        <v>44</v>
      </c>
      <c r="F18" s="1" t="s">
        <v>365</v>
      </c>
      <c r="G18" s="20" t="s">
        <v>25</v>
      </c>
      <c r="H18" s="20" t="s">
        <v>26</v>
      </c>
      <c r="I18" s="20" t="s">
        <v>26</v>
      </c>
      <c r="J18" s="20" t="s">
        <v>31</v>
      </c>
      <c r="K18" s="20" t="s">
        <v>31</v>
      </c>
      <c r="L18" s="25" t="s">
        <v>26</v>
      </c>
      <c r="M18" s="25" t="s">
        <v>26</v>
      </c>
      <c r="N18" s="25" t="s">
        <v>31</v>
      </c>
      <c r="O18" s="1" t="s">
        <v>1165</v>
      </c>
      <c r="P18" t="s">
        <v>406</v>
      </c>
      <c r="Q18" s="1" t="s">
        <v>1164</v>
      </c>
      <c r="R18" s="7">
        <v>1</v>
      </c>
      <c r="S18" s="3" t="s">
        <v>1163</v>
      </c>
      <c r="T18" s="3" t="s">
        <v>398</v>
      </c>
      <c r="U18" t="s">
        <v>182</v>
      </c>
      <c r="V18" t="s">
        <v>409</v>
      </c>
      <c r="W18" s="8" t="s">
        <v>1135</v>
      </c>
      <c r="X18" t="s">
        <v>45</v>
      </c>
      <c r="Y18" t="s">
        <v>45</v>
      </c>
      <c r="Z18" s="1" t="s">
        <v>1308</v>
      </c>
      <c r="AA18" s="1" t="s">
        <v>1162</v>
      </c>
      <c r="AB18" s="31">
        <f>(50+40+30+32+48+52+70.1+30)/8</f>
        <v>44.012500000000003</v>
      </c>
      <c r="AC18" s="31">
        <f>(66.7+53.4+40+42.7+64.1+69.4+93.4+40)/8</f>
        <v>58.712499999999991</v>
      </c>
      <c r="AD18" s="31">
        <f>(83.4+66.7+50+53.4+80.1+86.7+116.8+50)/8</f>
        <v>73.387500000000003</v>
      </c>
    </row>
    <row r="19" spans="1:30" ht="86.4" x14ac:dyDescent="0.3">
      <c r="A19" t="s">
        <v>1369</v>
      </c>
      <c r="B19" t="s">
        <v>374</v>
      </c>
      <c r="C19" t="s">
        <v>329</v>
      </c>
      <c r="D19" t="s">
        <v>755</v>
      </c>
      <c r="E19" t="s">
        <v>44</v>
      </c>
      <c r="F19" s="1" t="s">
        <v>365</v>
      </c>
      <c r="G19" s="20" t="s">
        <v>25</v>
      </c>
      <c r="H19" s="19" t="s">
        <v>26</v>
      </c>
      <c r="I19" s="19" t="s">
        <v>26</v>
      </c>
      <c r="J19" s="20" t="s">
        <v>31</v>
      </c>
      <c r="K19" s="20" t="s">
        <v>31</v>
      </c>
      <c r="L19" s="25" t="s">
        <v>35</v>
      </c>
      <c r="M19" s="25" t="s">
        <v>26</v>
      </c>
      <c r="N19" s="25" t="s">
        <v>25</v>
      </c>
      <c r="O19" s="1" t="s">
        <v>407</v>
      </c>
      <c r="P19" s="1" t="s">
        <v>406</v>
      </c>
      <c r="Q19" s="1" t="s">
        <v>408</v>
      </c>
      <c r="R19" s="7">
        <v>1</v>
      </c>
      <c r="S19" s="3" t="s">
        <v>388</v>
      </c>
      <c r="T19" s="3" t="s">
        <v>388</v>
      </c>
      <c r="U19" t="s">
        <v>182</v>
      </c>
      <c r="V19" t="s">
        <v>409</v>
      </c>
      <c r="W19" s="8" t="s">
        <v>1135</v>
      </c>
      <c r="X19" t="s">
        <v>45</v>
      </c>
      <c r="Y19" t="s">
        <v>45</v>
      </c>
      <c r="Z19" s="1" t="s">
        <v>1308</v>
      </c>
      <c r="AA19" s="1" t="s">
        <v>747</v>
      </c>
      <c r="AB19" s="31">
        <f>(50+40+30+32+48+52+70.1+30)/8</f>
        <v>44.012500000000003</v>
      </c>
      <c r="AC19" s="31">
        <f>(66.7+53.4+40+42.7+64.1+69.4+93.4+40)/8</f>
        <v>58.712499999999991</v>
      </c>
      <c r="AD19" s="31">
        <f>(83.4+66.7+50+53.4+80.1+86.7+116.8+50)/8</f>
        <v>73.387500000000003</v>
      </c>
    </row>
    <row r="20" spans="1:30" ht="43.2" x14ac:dyDescent="0.3">
      <c r="A20" t="s">
        <v>1369</v>
      </c>
      <c r="B20" t="s">
        <v>367</v>
      </c>
      <c r="C20" t="s">
        <v>1133</v>
      </c>
      <c r="D20" t="s">
        <v>1078</v>
      </c>
      <c r="E20" t="s">
        <v>44</v>
      </c>
      <c r="F20" s="1" t="s">
        <v>365</v>
      </c>
      <c r="G20" s="20" t="s">
        <v>31</v>
      </c>
      <c r="H20" s="20" t="s">
        <v>31</v>
      </c>
      <c r="I20" s="20" t="s">
        <v>31</v>
      </c>
      <c r="J20" s="20" t="s">
        <v>31</v>
      </c>
      <c r="K20" s="20" t="s">
        <v>31</v>
      </c>
      <c r="L20" s="25" t="s">
        <v>31</v>
      </c>
      <c r="M20" s="25" t="s">
        <v>31</v>
      </c>
      <c r="N20" s="25" t="s">
        <v>25</v>
      </c>
      <c r="O20" s="1" t="s">
        <v>1167</v>
      </c>
      <c r="P20" s="1" t="s">
        <v>391</v>
      </c>
      <c r="Q20" s="1" t="s">
        <v>1175</v>
      </c>
      <c r="R20" s="7">
        <v>3</v>
      </c>
      <c r="S20" s="29" t="s">
        <v>928</v>
      </c>
      <c r="T20" s="8" t="s">
        <v>566</v>
      </c>
      <c r="U20" t="s">
        <v>338</v>
      </c>
      <c r="V20" t="s">
        <v>487</v>
      </c>
      <c r="W20" s="8" t="s">
        <v>1135</v>
      </c>
      <c r="X20" t="s">
        <v>45</v>
      </c>
      <c r="Y20" t="s">
        <v>45</v>
      </c>
      <c r="Z20" s="1" t="s">
        <v>437</v>
      </c>
      <c r="AA20" s="1" t="s">
        <v>1174</v>
      </c>
      <c r="AB20" s="31">
        <f t="shared" ref="AB20:AB27" si="0">(26.7+21.4+16+17.1+25.6+27.8+37.4+16)/8</f>
        <v>23.5</v>
      </c>
      <c r="AC20" s="31">
        <f t="shared" ref="AC20:AC27" si="1">(32+25.6+19.2+20.5+30.7+33.3+44.8+19.2)/8</f>
        <v>28.162500000000001</v>
      </c>
      <c r="AD20" s="31" t="s">
        <v>45</v>
      </c>
    </row>
    <row r="21" spans="1:30" ht="57.6" x14ac:dyDescent="0.3">
      <c r="A21" t="s">
        <v>1369</v>
      </c>
      <c r="B21" t="s">
        <v>367</v>
      </c>
      <c r="C21" s="1" t="s">
        <v>1370</v>
      </c>
      <c r="D21" t="s">
        <v>1078</v>
      </c>
      <c r="E21" t="s">
        <v>44</v>
      </c>
      <c r="F21" s="1" t="s">
        <v>365</v>
      </c>
      <c r="G21" s="20" t="s">
        <v>31</v>
      </c>
      <c r="H21" s="20" t="s">
        <v>31</v>
      </c>
      <c r="I21" s="20" t="s">
        <v>31</v>
      </c>
      <c r="J21" s="20" t="s">
        <v>31</v>
      </c>
      <c r="K21" s="20" t="s">
        <v>31</v>
      </c>
      <c r="L21" s="25" t="s">
        <v>31</v>
      </c>
      <c r="M21" s="25" t="s">
        <v>25</v>
      </c>
      <c r="N21" s="25" t="s">
        <v>25</v>
      </c>
      <c r="O21" s="1" t="s">
        <v>1167</v>
      </c>
      <c r="P21" s="1" t="s">
        <v>391</v>
      </c>
      <c r="Q21" s="1" t="s">
        <v>1172</v>
      </c>
      <c r="R21" s="12" t="s">
        <v>553</v>
      </c>
      <c r="S21" s="3" t="s">
        <v>1171</v>
      </c>
      <c r="T21" s="3" t="s">
        <v>419</v>
      </c>
      <c r="U21" t="s">
        <v>43</v>
      </c>
      <c r="V21" t="s">
        <v>487</v>
      </c>
      <c r="W21" s="8" t="s">
        <v>1135</v>
      </c>
      <c r="X21" t="s">
        <v>45</v>
      </c>
      <c r="Y21" t="s">
        <v>45</v>
      </c>
      <c r="Z21" s="1" t="s">
        <v>437</v>
      </c>
      <c r="AA21" s="1" t="s">
        <v>1173</v>
      </c>
      <c r="AB21" s="31">
        <f t="shared" si="0"/>
        <v>23.5</v>
      </c>
      <c r="AC21" s="31">
        <f t="shared" si="1"/>
        <v>28.162500000000001</v>
      </c>
      <c r="AD21" s="31" t="s">
        <v>45</v>
      </c>
    </row>
    <row r="22" spans="1:30" ht="72" x14ac:dyDescent="0.3">
      <c r="A22" t="s">
        <v>1369</v>
      </c>
      <c r="B22" t="s">
        <v>367</v>
      </c>
      <c r="C22" t="s">
        <v>1096</v>
      </c>
      <c r="D22" t="s">
        <v>1078</v>
      </c>
      <c r="E22" t="s">
        <v>14</v>
      </c>
      <c r="F22" s="1" t="s">
        <v>365</v>
      </c>
      <c r="G22" s="20" t="s">
        <v>31</v>
      </c>
      <c r="H22" s="20" t="s">
        <v>26</v>
      </c>
      <c r="I22" s="19" t="s">
        <v>31</v>
      </c>
      <c r="J22" s="19" t="s">
        <v>31</v>
      </c>
      <c r="K22" s="19" t="s">
        <v>31</v>
      </c>
      <c r="L22" s="25" t="s">
        <v>25</v>
      </c>
      <c r="M22" s="25" t="s">
        <v>31</v>
      </c>
      <c r="N22" s="25" t="s">
        <v>25</v>
      </c>
      <c r="O22" s="1" t="s">
        <v>1167</v>
      </c>
      <c r="P22" s="1" t="s">
        <v>391</v>
      </c>
      <c r="Q22" s="1" t="s">
        <v>1166</v>
      </c>
      <c r="R22" s="7">
        <v>3</v>
      </c>
      <c r="S22" s="3" t="s">
        <v>928</v>
      </c>
      <c r="T22" s="3" t="s">
        <v>419</v>
      </c>
      <c r="U22" t="s">
        <v>338</v>
      </c>
      <c r="V22" t="s">
        <v>487</v>
      </c>
      <c r="W22" s="8" t="s">
        <v>1135</v>
      </c>
      <c r="X22" t="s">
        <v>45</v>
      </c>
      <c r="Y22" t="s">
        <v>45</v>
      </c>
      <c r="Z22" s="1" t="s">
        <v>437</v>
      </c>
      <c r="AA22" s="1" t="s">
        <v>1168</v>
      </c>
      <c r="AB22" s="31">
        <f t="shared" si="0"/>
        <v>23.5</v>
      </c>
      <c r="AC22" s="31">
        <f t="shared" si="1"/>
        <v>28.162500000000001</v>
      </c>
      <c r="AD22" s="31" t="s">
        <v>45</v>
      </c>
    </row>
    <row r="23" spans="1:30" ht="57.6" x14ac:dyDescent="0.3">
      <c r="A23" t="s">
        <v>1369</v>
      </c>
      <c r="B23" t="s">
        <v>367</v>
      </c>
      <c r="C23" t="s">
        <v>1073</v>
      </c>
      <c r="D23" t="s">
        <v>1078</v>
      </c>
      <c r="E23" t="s">
        <v>44</v>
      </c>
      <c r="F23" s="1" t="s">
        <v>365</v>
      </c>
      <c r="G23" s="20" t="s">
        <v>31</v>
      </c>
      <c r="H23" s="20" t="s">
        <v>31</v>
      </c>
      <c r="I23" s="20" t="s">
        <v>31</v>
      </c>
      <c r="J23" s="20" t="s">
        <v>31</v>
      </c>
      <c r="K23" s="20" t="s">
        <v>31</v>
      </c>
      <c r="L23" s="25" t="s">
        <v>25</v>
      </c>
      <c r="M23" s="25" t="s">
        <v>18</v>
      </c>
      <c r="N23" s="25" t="s">
        <v>25</v>
      </c>
      <c r="O23" s="1" t="s">
        <v>1167</v>
      </c>
      <c r="P23" s="1" t="s">
        <v>391</v>
      </c>
      <c r="Q23" s="1" t="s">
        <v>1169</v>
      </c>
      <c r="R23" s="7">
        <v>3</v>
      </c>
      <c r="S23" s="3" t="s">
        <v>419</v>
      </c>
      <c r="T23" s="3" t="s">
        <v>419</v>
      </c>
      <c r="U23" t="s">
        <v>338</v>
      </c>
      <c r="V23" t="s">
        <v>487</v>
      </c>
      <c r="W23" s="8" t="s">
        <v>1135</v>
      </c>
      <c r="X23" t="s">
        <v>45</v>
      </c>
      <c r="Y23" t="s">
        <v>45</v>
      </c>
      <c r="Z23" s="1" t="s">
        <v>437</v>
      </c>
      <c r="AA23" s="1" t="s">
        <v>1170</v>
      </c>
      <c r="AB23" s="31">
        <f t="shared" si="0"/>
        <v>23.5</v>
      </c>
      <c r="AC23" s="31">
        <f t="shared" si="1"/>
        <v>28.162500000000001</v>
      </c>
      <c r="AD23" s="31" t="s">
        <v>45</v>
      </c>
    </row>
    <row r="24" spans="1:30" ht="43.2" x14ac:dyDescent="0.3">
      <c r="A24" t="s">
        <v>1369</v>
      </c>
      <c r="B24" t="s">
        <v>367</v>
      </c>
      <c r="C24" t="s">
        <v>1066</v>
      </c>
      <c r="D24" t="s">
        <v>1078</v>
      </c>
      <c r="E24" t="s">
        <v>44</v>
      </c>
      <c r="F24" s="1" t="s">
        <v>365</v>
      </c>
      <c r="G24" s="20" t="s">
        <v>31</v>
      </c>
      <c r="H24" s="20" t="s">
        <v>31</v>
      </c>
      <c r="I24" s="20" t="s">
        <v>26</v>
      </c>
      <c r="J24" s="20" t="s">
        <v>31</v>
      </c>
      <c r="K24" s="20" t="s">
        <v>31</v>
      </c>
      <c r="L24" s="25" t="s">
        <v>25</v>
      </c>
      <c r="M24" s="25" t="s">
        <v>26</v>
      </c>
      <c r="N24" s="25" t="s">
        <v>25</v>
      </c>
      <c r="O24" s="1" t="s">
        <v>1167</v>
      </c>
      <c r="P24" s="1" t="s">
        <v>391</v>
      </c>
      <c r="Q24" s="1" t="s">
        <v>1177</v>
      </c>
      <c r="R24" s="7">
        <v>3</v>
      </c>
      <c r="S24" s="8" t="s">
        <v>566</v>
      </c>
      <c r="T24" s="8" t="s">
        <v>351</v>
      </c>
      <c r="U24" t="s">
        <v>43</v>
      </c>
      <c r="V24" t="s">
        <v>1176</v>
      </c>
      <c r="W24" s="8" t="s">
        <v>1135</v>
      </c>
      <c r="X24" t="s">
        <v>45</v>
      </c>
      <c r="Y24" t="s">
        <v>45</v>
      </c>
      <c r="Z24" s="1" t="s">
        <v>437</v>
      </c>
      <c r="AA24" s="1" t="s">
        <v>1178</v>
      </c>
      <c r="AB24" s="31">
        <f t="shared" si="0"/>
        <v>23.5</v>
      </c>
      <c r="AC24" s="31">
        <f t="shared" si="1"/>
        <v>28.162500000000001</v>
      </c>
      <c r="AD24" s="31" t="s">
        <v>45</v>
      </c>
    </row>
    <row r="25" spans="1:30" ht="57" customHeight="1" x14ac:dyDescent="0.3">
      <c r="A25" t="s">
        <v>1369</v>
      </c>
      <c r="B25" t="s">
        <v>367</v>
      </c>
      <c r="C25" t="s">
        <v>1077</v>
      </c>
      <c r="D25" t="s">
        <v>1078</v>
      </c>
      <c r="E25" t="s">
        <v>44</v>
      </c>
      <c r="F25" s="1" t="s">
        <v>365</v>
      </c>
      <c r="G25" s="20" t="s">
        <v>31</v>
      </c>
      <c r="H25" s="20" t="s">
        <v>31</v>
      </c>
      <c r="I25" s="20" t="s">
        <v>31</v>
      </c>
      <c r="J25" s="20" t="s">
        <v>31</v>
      </c>
      <c r="K25" s="20" t="s">
        <v>31</v>
      </c>
      <c r="L25" s="25" t="s">
        <v>25</v>
      </c>
      <c r="M25" s="25" t="s">
        <v>26</v>
      </c>
      <c r="N25" s="25" t="s">
        <v>25</v>
      </c>
      <c r="O25" s="1" t="s">
        <v>1167</v>
      </c>
      <c r="P25" s="1" t="s">
        <v>391</v>
      </c>
      <c r="Q25" s="1" t="s">
        <v>1180</v>
      </c>
      <c r="R25" s="7">
        <v>3</v>
      </c>
      <c r="S25" s="8" t="s">
        <v>566</v>
      </c>
      <c r="T25" s="8" t="s">
        <v>226</v>
      </c>
      <c r="U25" t="s">
        <v>43</v>
      </c>
      <c r="V25" t="s">
        <v>487</v>
      </c>
      <c r="W25" s="8" t="s">
        <v>1135</v>
      </c>
      <c r="X25" t="s">
        <v>45</v>
      </c>
      <c r="Y25" t="s">
        <v>45</v>
      </c>
      <c r="Z25" s="1" t="s">
        <v>437</v>
      </c>
      <c r="AA25" s="1" t="s">
        <v>1179</v>
      </c>
      <c r="AB25" s="31">
        <f t="shared" si="0"/>
        <v>23.5</v>
      </c>
      <c r="AC25" s="31">
        <f t="shared" si="1"/>
        <v>28.162500000000001</v>
      </c>
      <c r="AD25" s="31" t="s">
        <v>45</v>
      </c>
    </row>
    <row r="26" spans="1:30" ht="43.2" x14ac:dyDescent="0.3">
      <c r="A26" t="s">
        <v>1369</v>
      </c>
      <c r="B26" t="s">
        <v>367</v>
      </c>
      <c r="C26" t="s">
        <v>1079</v>
      </c>
      <c r="D26" t="s">
        <v>1078</v>
      </c>
      <c r="E26" t="s">
        <v>44</v>
      </c>
      <c r="F26" s="1" t="s">
        <v>365</v>
      </c>
      <c r="G26" s="20" t="s">
        <v>31</v>
      </c>
      <c r="H26" s="20" t="s">
        <v>31</v>
      </c>
      <c r="I26" s="20" t="s">
        <v>31</v>
      </c>
      <c r="J26" s="20" t="s">
        <v>31</v>
      </c>
      <c r="K26" s="20" t="s">
        <v>31</v>
      </c>
      <c r="L26" s="25" t="s">
        <v>26</v>
      </c>
      <c r="M26" s="25" t="s">
        <v>26</v>
      </c>
      <c r="N26" s="25" t="s">
        <v>25</v>
      </c>
      <c r="O26" s="1" t="s">
        <v>1167</v>
      </c>
      <c r="P26" s="1" t="s">
        <v>391</v>
      </c>
      <c r="Q26" s="1" t="s">
        <v>1182</v>
      </c>
      <c r="R26" s="7">
        <v>3</v>
      </c>
      <c r="S26" s="8" t="s">
        <v>566</v>
      </c>
      <c r="T26" s="8" t="s">
        <v>226</v>
      </c>
      <c r="U26" t="s">
        <v>338</v>
      </c>
      <c r="V26" t="s">
        <v>207</v>
      </c>
      <c r="W26" s="8" t="s">
        <v>1135</v>
      </c>
      <c r="X26" t="s">
        <v>45</v>
      </c>
      <c r="Y26" t="s">
        <v>45</v>
      </c>
      <c r="Z26" s="1" t="s">
        <v>437</v>
      </c>
      <c r="AA26" s="1" t="s">
        <v>1181</v>
      </c>
      <c r="AB26" s="31">
        <f t="shared" si="0"/>
        <v>23.5</v>
      </c>
      <c r="AC26" s="31">
        <f t="shared" si="1"/>
        <v>28.162500000000001</v>
      </c>
      <c r="AD26" s="31" t="s">
        <v>45</v>
      </c>
    </row>
    <row r="27" spans="1:30" ht="43.2" x14ac:dyDescent="0.3">
      <c r="A27" t="s">
        <v>1369</v>
      </c>
      <c r="B27" t="s">
        <v>367</v>
      </c>
      <c r="C27" t="s">
        <v>1093</v>
      </c>
      <c r="D27" t="s">
        <v>1078</v>
      </c>
      <c r="E27" t="s">
        <v>44</v>
      </c>
      <c r="F27" s="1" t="s">
        <v>365</v>
      </c>
      <c r="G27" s="20" t="s">
        <v>31</v>
      </c>
      <c r="H27" s="20" t="s">
        <v>31</v>
      </c>
      <c r="I27" s="20" t="s">
        <v>31</v>
      </c>
      <c r="J27" s="20" t="s">
        <v>31</v>
      </c>
      <c r="K27" s="20" t="s">
        <v>31</v>
      </c>
      <c r="L27" s="25" t="s">
        <v>31</v>
      </c>
      <c r="M27" s="25" t="s">
        <v>26</v>
      </c>
      <c r="N27" s="25" t="s">
        <v>25</v>
      </c>
      <c r="O27" s="1" t="s">
        <v>1167</v>
      </c>
      <c r="P27" s="1" t="s">
        <v>406</v>
      </c>
      <c r="Q27" s="1" t="s">
        <v>1128</v>
      </c>
      <c r="R27" s="7">
        <v>3</v>
      </c>
      <c r="S27" s="8" t="s">
        <v>419</v>
      </c>
      <c r="T27" s="8" t="s">
        <v>566</v>
      </c>
      <c r="U27" t="s">
        <v>338</v>
      </c>
      <c r="V27" t="s">
        <v>207</v>
      </c>
      <c r="W27" s="8" t="s">
        <v>1135</v>
      </c>
      <c r="X27" t="s">
        <v>45</v>
      </c>
      <c r="Y27" t="s">
        <v>45</v>
      </c>
      <c r="Z27" s="1" t="s">
        <v>437</v>
      </c>
      <c r="AA27" s="1" t="s">
        <v>1183</v>
      </c>
      <c r="AB27" s="31">
        <f t="shared" si="0"/>
        <v>23.5</v>
      </c>
      <c r="AC27" s="31">
        <f t="shared" si="1"/>
        <v>28.162500000000001</v>
      </c>
      <c r="AD27" s="31" t="s">
        <v>45</v>
      </c>
    </row>
    <row r="28" spans="1:30" ht="43.2" x14ac:dyDescent="0.3">
      <c r="A28" t="s">
        <v>1369</v>
      </c>
      <c r="B28" t="s">
        <v>367</v>
      </c>
      <c r="C28" t="s">
        <v>1094</v>
      </c>
      <c r="D28" t="s">
        <v>1095</v>
      </c>
      <c r="E28" t="s">
        <v>14</v>
      </c>
      <c r="F28" s="1" t="s">
        <v>365</v>
      </c>
      <c r="G28" s="20" t="s">
        <v>31</v>
      </c>
      <c r="H28" s="20" t="s">
        <v>31</v>
      </c>
      <c r="I28" s="20" t="s">
        <v>31</v>
      </c>
      <c r="J28" s="20" t="s">
        <v>31</v>
      </c>
      <c r="K28" s="20" t="s">
        <v>31</v>
      </c>
      <c r="L28" s="25" t="s">
        <v>25</v>
      </c>
      <c r="M28" s="25" t="s">
        <v>25</v>
      </c>
      <c r="N28" s="25" t="s">
        <v>25</v>
      </c>
      <c r="O28" s="1" t="s">
        <v>1167</v>
      </c>
      <c r="P28" s="1" t="s">
        <v>391</v>
      </c>
      <c r="Q28" s="1" t="s">
        <v>1184</v>
      </c>
      <c r="R28" s="12" t="s">
        <v>553</v>
      </c>
      <c r="S28" s="8" t="s">
        <v>1171</v>
      </c>
      <c r="T28" s="8" t="s">
        <v>419</v>
      </c>
      <c r="U28" t="s">
        <v>16</v>
      </c>
      <c r="V28" t="s">
        <v>1176</v>
      </c>
      <c r="W28" s="8" t="s">
        <v>1135</v>
      </c>
      <c r="X28" t="s">
        <v>45</v>
      </c>
      <c r="Y28" t="s">
        <v>45</v>
      </c>
      <c r="Z28" s="1" t="s">
        <v>437</v>
      </c>
      <c r="AA28" s="1" t="s">
        <v>1185</v>
      </c>
      <c r="AB28" s="34" t="s">
        <v>45</v>
      </c>
      <c r="AC28" s="34" t="s">
        <v>45</v>
      </c>
      <c r="AD28" s="34" t="s">
        <v>45</v>
      </c>
    </row>
    <row r="29" spans="1:30" ht="72" x14ac:dyDescent="0.3">
      <c r="A29" t="s">
        <v>1369</v>
      </c>
      <c r="B29" t="s">
        <v>367</v>
      </c>
      <c r="C29" t="s">
        <v>1116</v>
      </c>
      <c r="D29" t="s">
        <v>1117</v>
      </c>
      <c r="E29" t="s">
        <v>44</v>
      </c>
      <c r="F29" s="1" t="s">
        <v>365</v>
      </c>
      <c r="G29" s="20" t="s">
        <v>26</v>
      </c>
      <c r="H29" s="20" t="s">
        <v>26</v>
      </c>
      <c r="I29" s="20" t="s">
        <v>26</v>
      </c>
      <c r="J29" s="18" t="s">
        <v>1134</v>
      </c>
      <c r="K29" s="20" t="s">
        <v>26</v>
      </c>
      <c r="L29" s="25" t="s">
        <v>25</v>
      </c>
      <c r="M29" s="25" t="s">
        <v>26</v>
      </c>
      <c r="N29" s="25" t="s">
        <v>31</v>
      </c>
      <c r="O29" s="1" t="s">
        <v>1186</v>
      </c>
      <c r="P29" s="1" t="s">
        <v>406</v>
      </c>
      <c r="Q29" s="1" t="s">
        <v>1156</v>
      </c>
      <c r="R29" s="7">
        <v>3</v>
      </c>
      <c r="S29" s="8" t="s">
        <v>566</v>
      </c>
      <c r="T29" s="8" t="s">
        <v>566</v>
      </c>
      <c r="U29" t="s">
        <v>182</v>
      </c>
      <c r="V29" t="s">
        <v>40</v>
      </c>
      <c r="W29" s="8" t="s">
        <v>1135</v>
      </c>
      <c r="X29" t="s">
        <v>45</v>
      </c>
      <c r="Y29" t="s">
        <v>45</v>
      </c>
      <c r="Z29" s="1" t="s">
        <v>437</v>
      </c>
      <c r="AA29" s="1" t="s">
        <v>1376</v>
      </c>
      <c r="AB29" s="31">
        <f>(18+14.4+10.8+11.5+17.3+18.7+25.2+10.8)/8</f>
        <v>15.8375</v>
      </c>
      <c r="AC29" s="31">
        <f>(21+16.8+12.6+13.5+20.2+21.9+29.4+12.6)/8</f>
        <v>18.5</v>
      </c>
      <c r="AD29" s="31" t="s">
        <v>45</v>
      </c>
    </row>
    <row r="30" spans="1:30" ht="57.6" x14ac:dyDescent="0.3">
      <c r="A30" t="s">
        <v>1369</v>
      </c>
      <c r="B30" t="s">
        <v>367</v>
      </c>
      <c r="C30" t="s">
        <v>1098</v>
      </c>
      <c r="D30" t="s">
        <v>1118</v>
      </c>
      <c r="E30" t="s">
        <v>44</v>
      </c>
      <c r="F30" s="1" t="s">
        <v>365</v>
      </c>
      <c r="G30" s="20" t="s">
        <v>31</v>
      </c>
      <c r="H30" s="20" t="s">
        <v>26</v>
      </c>
      <c r="I30" s="20" t="s">
        <v>26</v>
      </c>
      <c r="J30" s="20" t="s">
        <v>26</v>
      </c>
      <c r="K30" s="20" t="s">
        <v>26</v>
      </c>
      <c r="L30" s="25" t="s">
        <v>35</v>
      </c>
      <c r="M30" s="24" t="s">
        <v>45</v>
      </c>
      <c r="N30" s="25" t="s">
        <v>31</v>
      </c>
      <c r="O30" s="1" t="s">
        <v>1187</v>
      </c>
      <c r="P30" s="1" t="s">
        <v>391</v>
      </c>
      <c r="Q30" s="1" t="s">
        <v>1189</v>
      </c>
      <c r="R30" s="3" t="s">
        <v>553</v>
      </c>
      <c r="S30" s="8" t="s">
        <v>556</v>
      </c>
      <c r="T30" s="8" t="s">
        <v>383</v>
      </c>
      <c r="U30" t="s">
        <v>182</v>
      </c>
      <c r="V30" t="s">
        <v>196</v>
      </c>
      <c r="W30" s="8" t="s">
        <v>1135</v>
      </c>
      <c r="X30" t="s">
        <v>45</v>
      </c>
      <c r="Y30" t="s">
        <v>45</v>
      </c>
      <c r="Z30" s="1" t="s">
        <v>437</v>
      </c>
      <c r="AA30" s="1" t="s">
        <v>1188</v>
      </c>
      <c r="AB30" s="33">
        <f>(36+28.8+21.6+23.1+34.6+37.5+50.4+21.6)/8</f>
        <v>31.7</v>
      </c>
      <c r="AC30" s="31">
        <f>(45+36+27+28.8+43.2+46.8+63.1+27)/8</f>
        <v>39.612500000000004</v>
      </c>
      <c r="AD30" s="31">
        <f>(54+43.2+32.4+34.6+51.9+56.2+75.7+32.4)/8</f>
        <v>47.55</v>
      </c>
    </row>
    <row r="31" spans="1:30" ht="43.2" x14ac:dyDescent="0.3">
      <c r="A31" t="s">
        <v>1369</v>
      </c>
      <c r="B31" t="s">
        <v>367</v>
      </c>
      <c r="C31" t="s">
        <v>1106</v>
      </c>
      <c r="D31" t="s">
        <v>854</v>
      </c>
      <c r="E31" t="s">
        <v>44</v>
      </c>
      <c r="F31" s="1" t="s">
        <v>365</v>
      </c>
      <c r="G31" s="20" t="s">
        <v>31</v>
      </c>
      <c r="H31" s="20" t="s">
        <v>31</v>
      </c>
      <c r="I31" s="20" t="s">
        <v>31</v>
      </c>
      <c r="J31" s="20" t="s">
        <v>31</v>
      </c>
      <c r="K31" s="20" t="s">
        <v>31</v>
      </c>
      <c r="L31" s="25" t="s">
        <v>31</v>
      </c>
      <c r="M31" s="25" t="s">
        <v>31</v>
      </c>
      <c r="N31" s="25" t="s">
        <v>31</v>
      </c>
      <c r="O31" s="1" t="s">
        <v>1190</v>
      </c>
      <c r="P31" s="1" t="s">
        <v>611</v>
      </c>
      <c r="Q31" s="1" t="s">
        <v>1166</v>
      </c>
      <c r="R31" s="7">
        <v>3</v>
      </c>
      <c r="S31" s="3" t="s">
        <v>566</v>
      </c>
      <c r="T31" s="3" t="s">
        <v>226</v>
      </c>
      <c r="U31" t="s">
        <v>385</v>
      </c>
      <c r="V31" t="s">
        <v>487</v>
      </c>
      <c r="W31" s="1" t="s">
        <v>1139</v>
      </c>
      <c r="X31" t="s">
        <v>45</v>
      </c>
      <c r="Y31" t="s">
        <v>45</v>
      </c>
      <c r="Z31" s="1" t="s">
        <v>437</v>
      </c>
      <c r="AA31" s="1" t="s">
        <v>1377</v>
      </c>
      <c r="AB31" s="34" t="s">
        <v>45</v>
      </c>
      <c r="AC31" s="34" t="s">
        <v>45</v>
      </c>
      <c r="AD31" s="34" t="s">
        <v>45</v>
      </c>
    </row>
    <row r="32" spans="1:30" s="13" customFormat="1" ht="43.2" x14ac:dyDescent="0.3">
      <c r="A32" t="s">
        <v>1369</v>
      </c>
      <c r="B32" s="13" t="s">
        <v>374</v>
      </c>
      <c r="C32" s="13" t="s">
        <v>76</v>
      </c>
      <c r="D32" s="13" t="s">
        <v>77</v>
      </c>
      <c r="E32" s="13" t="s">
        <v>14</v>
      </c>
      <c r="F32" s="1" t="s">
        <v>365</v>
      </c>
      <c r="G32" s="21" t="s">
        <v>25</v>
      </c>
      <c r="H32" s="37" t="s">
        <v>26</v>
      </c>
      <c r="I32" s="37" t="s">
        <v>26</v>
      </c>
      <c r="J32" s="21" t="s">
        <v>25</v>
      </c>
      <c r="K32" s="21" t="s">
        <v>31</v>
      </c>
      <c r="L32" s="27" t="s">
        <v>25</v>
      </c>
      <c r="M32" s="27" t="s">
        <v>25</v>
      </c>
      <c r="N32" s="27" t="s">
        <v>25</v>
      </c>
      <c r="O32" s="14" t="s">
        <v>1291</v>
      </c>
      <c r="P32" s="14" t="s">
        <v>406</v>
      </c>
      <c r="Q32" s="14" t="s">
        <v>411</v>
      </c>
      <c r="R32" s="16">
        <v>1</v>
      </c>
      <c r="S32" s="15" t="s">
        <v>393</v>
      </c>
      <c r="T32" s="15" t="s">
        <v>24</v>
      </c>
      <c r="U32" s="13" t="s">
        <v>43</v>
      </c>
      <c r="V32" s="13" t="s">
        <v>40</v>
      </c>
      <c r="W32" s="15" t="s">
        <v>38</v>
      </c>
      <c r="X32" s="13" t="s">
        <v>45</v>
      </c>
      <c r="Y32" s="13" t="s">
        <v>45</v>
      </c>
      <c r="Z32" s="14" t="s">
        <v>437</v>
      </c>
      <c r="AA32" s="14" t="s">
        <v>410</v>
      </c>
      <c r="AB32" s="38">
        <f>(40+32+24+25.6+38.4+41.6+56+24)/8</f>
        <v>35.200000000000003</v>
      </c>
      <c r="AC32" s="38">
        <f>(50+40+30+32+48+52+70.1+30)/8</f>
        <v>44.012500000000003</v>
      </c>
      <c r="AD32" s="38">
        <f>(60.1+48+36+38.4+57.7+62.5+84.1+36)/8</f>
        <v>52.849999999999994</v>
      </c>
    </row>
    <row r="33" spans="1:30" ht="43.2" x14ac:dyDescent="0.3">
      <c r="A33" t="s">
        <v>1369</v>
      </c>
      <c r="B33" t="s">
        <v>374</v>
      </c>
      <c r="C33" t="s">
        <v>1071</v>
      </c>
      <c r="D33" t="s">
        <v>1069</v>
      </c>
      <c r="E33" t="s">
        <v>44</v>
      </c>
      <c r="F33" s="1" t="s">
        <v>365</v>
      </c>
      <c r="G33" s="20" t="s">
        <v>31</v>
      </c>
      <c r="H33" s="20" t="s">
        <v>31</v>
      </c>
      <c r="I33" s="20" t="s">
        <v>31</v>
      </c>
      <c r="J33" s="20" t="s">
        <v>26</v>
      </c>
      <c r="K33" s="20" t="s">
        <v>31</v>
      </c>
      <c r="L33" s="25" t="s">
        <v>31</v>
      </c>
      <c r="M33" s="25" t="s">
        <v>26</v>
      </c>
      <c r="N33" s="25" t="s">
        <v>25</v>
      </c>
      <c r="O33" t="s">
        <v>1193</v>
      </c>
      <c r="P33" s="1" t="s">
        <v>406</v>
      </c>
      <c r="Q33" s="1" t="s">
        <v>1191</v>
      </c>
      <c r="R33" s="3" t="s">
        <v>553</v>
      </c>
      <c r="S33" s="3" t="s">
        <v>550</v>
      </c>
      <c r="T33" s="3" t="s">
        <v>550</v>
      </c>
      <c r="U33" t="s">
        <v>43</v>
      </c>
      <c r="V33" t="s">
        <v>40</v>
      </c>
      <c r="W33" s="8" t="s">
        <v>1135</v>
      </c>
      <c r="X33" t="s">
        <v>45</v>
      </c>
      <c r="Y33" t="s">
        <v>45</v>
      </c>
      <c r="Z33" s="1" t="s">
        <v>437</v>
      </c>
      <c r="AA33" s="1" t="s">
        <v>1192</v>
      </c>
      <c r="AB33" s="34" t="s">
        <v>45</v>
      </c>
      <c r="AC33" s="34" t="s">
        <v>45</v>
      </c>
      <c r="AD33" s="34" t="s">
        <v>45</v>
      </c>
    </row>
    <row r="34" spans="1:30" ht="57.6" x14ac:dyDescent="0.3">
      <c r="A34" t="s">
        <v>1369</v>
      </c>
      <c r="B34" t="s">
        <v>374</v>
      </c>
      <c r="C34" t="s">
        <v>1070</v>
      </c>
      <c r="D34" t="s">
        <v>1069</v>
      </c>
      <c r="E34" t="s">
        <v>44</v>
      </c>
      <c r="F34" s="1" t="s">
        <v>365</v>
      </c>
      <c r="G34" s="20" t="s">
        <v>31</v>
      </c>
      <c r="H34" s="20" t="s">
        <v>31</v>
      </c>
      <c r="I34" s="20" t="s">
        <v>31</v>
      </c>
      <c r="J34" s="20" t="s">
        <v>31</v>
      </c>
      <c r="K34" s="20" t="s">
        <v>31</v>
      </c>
      <c r="L34" s="25" t="s">
        <v>25</v>
      </c>
      <c r="M34" s="25" t="s">
        <v>26</v>
      </c>
      <c r="N34" s="25" t="s">
        <v>25</v>
      </c>
      <c r="O34" t="s">
        <v>1193</v>
      </c>
      <c r="P34" s="1" t="s">
        <v>391</v>
      </c>
      <c r="Q34" s="1" t="s">
        <v>1213</v>
      </c>
      <c r="R34" s="7">
        <v>3</v>
      </c>
      <c r="S34" s="3" t="s">
        <v>419</v>
      </c>
      <c r="T34" s="3" t="s">
        <v>419</v>
      </c>
      <c r="U34" t="s">
        <v>338</v>
      </c>
      <c r="V34" t="s">
        <v>40</v>
      </c>
      <c r="W34" s="8" t="s">
        <v>1135</v>
      </c>
      <c r="X34" t="s">
        <v>45</v>
      </c>
      <c r="Y34" t="s">
        <v>45</v>
      </c>
      <c r="Z34" s="1" t="s">
        <v>437</v>
      </c>
      <c r="AA34" s="1" t="s">
        <v>1378</v>
      </c>
      <c r="AB34" s="34" t="s">
        <v>45</v>
      </c>
      <c r="AC34" s="34" t="s">
        <v>45</v>
      </c>
      <c r="AD34" s="34" t="s">
        <v>45</v>
      </c>
    </row>
    <row r="35" spans="1:30" ht="43.2" x14ac:dyDescent="0.3">
      <c r="A35" t="s">
        <v>1369</v>
      </c>
      <c r="B35" t="s">
        <v>374</v>
      </c>
      <c r="C35" t="s">
        <v>1068</v>
      </c>
      <c r="D35" t="s">
        <v>1069</v>
      </c>
      <c r="E35" t="s">
        <v>44</v>
      </c>
      <c r="F35" s="1" t="s">
        <v>365</v>
      </c>
      <c r="G35" s="20" t="s">
        <v>26</v>
      </c>
      <c r="H35" s="20" t="s">
        <v>31</v>
      </c>
      <c r="I35" s="20" t="s">
        <v>31</v>
      </c>
      <c r="J35" s="20" t="s">
        <v>31</v>
      </c>
      <c r="K35" s="20" t="s">
        <v>31</v>
      </c>
      <c r="L35" s="25" t="s">
        <v>25</v>
      </c>
      <c r="M35" s="25" t="s">
        <v>25</v>
      </c>
      <c r="N35" s="25" t="s">
        <v>25</v>
      </c>
      <c r="O35" t="s">
        <v>1193</v>
      </c>
      <c r="P35" s="1" t="s">
        <v>611</v>
      </c>
      <c r="Q35" s="1" t="s">
        <v>1195</v>
      </c>
      <c r="R35" s="3" t="s">
        <v>553</v>
      </c>
      <c r="S35" s="3" t="s">
        <v>383</v>
      </c>
      <c r="T35" s="3" t="s">
        <v>550</v>
      </c>
      <c r="U35" t="s">
        <v>338</v>
      </c>
      <c r="V35" t="s">
        <v>487</v>
      </c>
      <c r="W35" s="8" t="s">
        <v>1135</v>
      </c>
      <c r="X35" t="s">
        <v>45</v>
      </c>
      <c r="Y35" t="s">
        <v>45</v>
      </c>
      <c r="Z35" s="1" t="s">
        <v>437</v>
      </c>
      <c r="AA35" s="1" t="s">
        <v>1211</v>
      </c>
      <c r="AB35" s="34" t="s">
        <v>45</v>
      </c>
      <c r="AC35" s="34" t="s">
        <v>45</v>
      </c>
      <c r="AD35" s="34" t="s">
        <v>45</v>
      </c>
    </row>
    <row r="36" spans="1:30" ht="57.6" x14ac:dyDescent="0.3">
      <c r="A36" t="s">
        <v>1369</v>
      </c>
      <c r="B36" t="s">
        <v>374</v>
      </c>
      <c r="C36" t="s">
        <v>967</v>
      </c>
      <c r="D36" t="s">
        <v>1069</v>
      </c>
      <c r="E36" t="s">
        <v>44</v>
      </c>
      <c r="F36" s="1" t="s">
        <v>365</v>
      </c>
      <c r="G36" s="20" t="s">
        <v>31</v>
      </c>
      <c r="H36" s="20" t="s">
        <v>31</v>
      </c>
      <c r="I36" s="20" t="s">
        <v>31</v>
      </c>
      <c r="J36" s="20" t="s">
        <v>31</v>
      </c>
      <c r="K36" s="20" t="s">
        <v>31</v>
      </c>
      <c r="L36" s="25" t="s">
        <v>25</v>
      </c>
      <c r="M36" s="25" t="s">
        <v>26</v>
      </c>
      <c r="N36" s="25" t="s">
        <v>25</v>
      </c>
      <c r="O36" t="s">
        <v>1193</v>
      </c>
      <c r="P36" s="1" t="s">
        <v>391</v>
      </c>
      <c r="Q36" s="1" t="s">
        <v>1213</v>
      </c>
      <c r="R36" s="7">
        <v>3</v>
      </c>
      <c r="S36" s="3" t="s">
        <v>419</v>
      </c>
      <c r="T36" s="3" t="s">
        <v>419</v>
      </c>
      <c r="U36" t="s">
        <v>385</v>
      </c>
      <c r="V36" t="s">
        <v>40</v>
      </c>
      <c r="W36" s="8" t="s">
        <v>1135</v>
      </c>
      <c r="X36" t="s">
        <v>45</v>
      </c>
      <c r="Y36" t="s">
        <v>45</v>
      </c>
      <c r="Z36" s="1" t="s">
        <v>437</v>
      </c>
      <c r="AA36" s="1" t="s">
        <v>1212</v>
      </c>
      <c r="AB36" s="34" t="s">
        <v>45</v>
      </c>
      <c r="AC36" s="34" t="s">
        <v>45</v>
      </c>
      <c r="AD36" s="34" t="s">
        <v>45</v>
      </c>
    </row>
    <row r="37" spans="1:30" ht="43.2" x14ac:dyDescent="0.3">
      <c r="A37" t="s">
        <v>1369</v>
      </c>
      <c r="B37" t="s">
        <v>367</v>
      </c>
      <c r="C37" t="s">
        <v>1097</v>
      </c>
      <c r="D37" t="s">
        <v>1194</v>
      </c>
      <c r="E37" t="s">
        <v>44</v>
      </c>
      <c r="F37" s="1" t="s">
        <v>365</v>
      </c>
      <c r="G37" s="20" t="s">
        <v>31</v>
      </c>
      <c r="H37" s="20" t="s">
        <v>31</v>
      </c>
      <c r="I37" s="20" t="s">
        <v>31</v>
      </c>
      <c r="J37" s="20" t="s">
        <v>31</v>
      </c>
      <c r="K37" s="20" t="s">
        <v>31</v>
      </c>
      <c r="L37" s="25" t="s">
        <v>25</v>
      </c>
      <c r="M37" s="25" t="s">
        <v>26</v>
      </c>
      <c r="N37" s="25" t="s">
        <v>25</v>
      </c>
      <c r="O37" t="s">
        <v>1193</v>
      </c>
      <c r="P37" s="1" t="s">
        <v>391</v>
      </c>
      <c r="Q37" s="1" t="s">
        <v>1215</v>
      </c>
      <c r="R37" s="7">
        <v>3</v>
      </c>
      <c r="S37" s="3" t="s">
        <v>581</v>
      </c>
      <c r="T37" s="3" t="s">
        <v>226</v>
      </c>
      <c r="U37" t="s">
        <v>338</v>
      </c>
      <c r="V37" t="s">
        <v>40</v>
      </c>
      <c r="W37" s="8" t="s">
        <v>1135</v>
      </c>
      <c r="X37" t="s">
        <v>45</v>
      </c>
      <c r="Y37" t="s">
        <v>45</v>
      </c>
      <c r="Z37" s="1" t="s">
        <v>437</v>
      </c>
      <c r="AA37" s="1" t="s">
        <v>1214</v>
      </c>
      <c r="AB37" s="34" t="s">
        <v>45</v>
      </c>
      <c r="AC37" s="34" t="s">
        <v>45</v>
      </c>
      <c r="AD37" s="34" t="s">
        <v>45</v>
      </c>
    </row>
    <row r="38" spans="1:30" ht="57.6" x14ac:dyDescent="0.3">
      <c r="A38" t="s">
        <v>1369</v>
      </c>
      <c r="B38" t="s">
        <v>374</v>
      </c>
      <c r="C38" t="s">
        <v>1082</v>
      </c>
      <c r="D38" t="s">
        <v>1074</v>
      </c>
      <c r="E38" t="s">
        <v>44</v>
      </c>
      <c r="F38" s="1" t="s">
        <v>365</v>
      </c>
      <c r="G38" s="20" t="s">
        <v>31</v>
      </c>
      <c r="H38" s="20" t="s">
        <v>31</v>
      </c>
      <c r="I38" s="20" t="s">
        <v>31</v>
      </c>
      <c r="J38" s="20" t="s">
        <v>31</v>
      </c>
      <c r="K38" s="20" t="s">
        <v>31</v>
      </c>
      <c r="L38" s="25" t="s">
        <v>25</v>
      </c>
      <c r="M38" s="25" t="s">
        <v>25</v>
      </c>
      <c r="N38" s="25" t="s">
        <v>31</v>
      </c>
      <c r="O38" t="s">
        <v>1217</v>
      </c>
      <c r="P38" s="1" t="s">
        <v>406</v>
      </c>
      <c r="Q38" s="1" t="s">
        <v>1216</v>
      </c>
      <c r="R38" s="7">
        <v>3</v>
      </c>
      <c r="S38" s="3" t="s">
        <v>419</v>
      </c>
      <c r="T38" s="3" t="s">
        <v>566</v>
      </c>
      <c r="U38" t="s">
        <v>338</v>
      </c>
      <c r="V38" t="s">
        <v>40</v>
      </c>
      <c r="W38" s="8" t="s">
        <v>1140</v>
      </c>
      <c r="X38" t="s">
        <v>45</v>
      </c>
      <c r="Y38" t="s">
        <v>45</v>
      </c>
      <c r="Z38" s="1" t="s">
        <v>437</v>
      </c>
      <c r="AA38" s="1" t="s">
        <v>1218</v>
      </c>
      <c r="AB38" s="31">
        <f>(18+14.4+10.8+11.5+17.3+18.7+25.2+10.8)/8</f>
        <v>15.8375</v>
      </c>
      <c r="AC38" s="33">
        <f>(21+16.8+12.6+13.5+20.2+21.9+29.4+12.6)/8</f>
        <v>18.5</v>
      </c>
      <c r="AD38" s="34" t="s">
        <v>45</v>
      </c>
    </row>
    <row r="39" spans="1:30" ht="57.6" x14ac:dyDescent="0.3">
      <c r="A39" t="s">
        <v>1369</v>
      </c>
      <c r="B39" t="s">
        <v>374</v>
      </c>
      <c r="C39" t="s">
        <v>1076</v>
      </c>
      <c r="D39" t="s">
        <v>1074</v>
      </c>
      <c r="E39" t="s">
        <v>44</v>
      </c>
      <c r="F39" s="1" t="s">
        <v>365</v>
      </c>
      <c r="G39" s="18" t="s">
        <v>31</v>
      </c>
      <c r="H39" s="18" t="s">
        <v>31</v>
      </c>
      <c r="I39" s="18" t="s">
        <v>31</v>
      </c>
      <c r="J39" s="18" t="s">
        <v>31</v>
      </c>
      <c r="K39" s="18" t="s">
        <v>31</v>
      </c>
      <c r="L39" s="25" t="s">
        <v>25</v>
      </c>
      <c r="M39" s="25" t="s">
        <v>25</v>
      </c>
      <c r="N39" s="25" t="s">
        <v>25</v>
      </c>
      <c r="O39" t="s">
        <v>1217</v>
      </c>
      <c r="P39" s="1" t="s">
        <v>391</v>
      </c>
      <c r="Q39" s="1" t="s">
        <v>1216</v>
      </c>
      <c r="R39" s="7">
        <v>3</v>
      </c>
      <c r="S39" s="3" t="s">
        <v>566</v>
      </c>
      <c r="T39" s="3" t="s">
        <v>575</v>
      </c>
      <c r="U39" t="s">
        <v>338</v>
      </c>
      <c r="V39" t="s">
        <v>40</v>
      </c>
      <c r="W39" s="8" t="s">
        <v>1140</v>
      </c>
      <c r="X39" t="s">
        <v>45</v>
      </c>
      <c r="Y39" t="s">
        <v>45</v>
      </c>
      <c r="Z39" s="1" t="s">
        <v>437</v>
      </c>
      <c r="AA39" s="1" t="s">
        <v>1219</v>
      </c>
      <c r="AB39" s="31">
        <f>(18+14.4+10.8+11.5+17.3+18.7+25.2+10.8)/8</f>
        <v>15.8375</v>
      </c>
      <c r="AC39" s="33">
        <f>(21+16.8+12.6+13.5+20.2+21.9+29.4+12.6)/8</f>
        <v>18.5</v>
      </c>
      <c r="AD39" s="34" t="s">
        <v>45</v>
      </c>
    </row>
    <row r="40" spans="1:30" ht="57.6" x14ac:dyDescent="0.3">
      <c r="A40" t="s">
        <v>1369</v>
      </c>
      <c r="B40" t="s">
        <v>374</v>
      </c>
      <c r="C40" t="s">
        <v>1075</v>
      </c>
      <c r="D40" t="s">
        <v>1074</v>
      </c>
      <c r="E40" t="s">
        <v>44</v>
      </c>
      <c r="F40" s="1" t="s">
        <v>365</v>
      </c>
      <c r="G40" s="20" t="s">
        <v>26</v>
      </c>
      <c r="H40" s="18" t="s">
        <v>31</v>
      </c>
      <c r="I40" s="18" t="s">
        <v>31</v>
      </c>
      <c r="J40" s="18" t="s">
        <v>31</v>
      </c>
      <c r="K40" s="18" t="s">
        <v>31</v>
      </c>
      <c r="L40" s="25" t="s">
        <v>25</v>
      </c>
      <c r="M40" s="25" t="s">
        <v>25</v>
      </c>
      <c r="N40" s="25" t="s">
        <v>25</v>
      </c>
      <c r="O40" t="s">
        <v>1217</v>
      </c>
      <c r="P40" s="1" t="s">
        <v>391</v>
      </c>
      <c r="Q40" s="1" t="s">
        <v>1216</v>
      </c>
      <c r="R40" s="7">
        <v>3</v>
      </c>
      <c r="S40" s="3" t="s">
        <v>566</v>
      </c>
      <c r="T40" s="3" t="s">
        <v>575</v>
      </c>
      <c r="U40" t="s">
        <v>338</v>
      </c>
      <c r="V40" t="s">
        <v>40</v>
      </c>
      <c r="W40" s="8" t="s">
        <v>1140</v>
      </c>
      <c r="X40" t="s">
        <v>45</v>
      </c>
      <c r="Y40" t="s">
        <v>45</v>
      </c>
      <c r="Z40" s="1" t="s">
        <v>437</v>
      </c>
      <c r="AA40" s="1" t="s">
        <v>1220</v>
      </c>
      <c r="AB40" s="31">
        <f>(18+14.4+10.8+11.5+17.3+18.7+25.2+10.8)/8</f>
        <v>15.8375</v>
      </c>
      <c r="AC40" s="33">
        <f>(21+16.8+12.6+13.5+20.2+21.9+29.4+12.6)/8</f>
        <v>18.5</v>
      </c>
      <c r="AD40" s="34" t="s">
        <v>45</v>
      </c>
    </row>
    <row r="41" spans="1:30" ht="57.6" x14ac:dyDescent="0.3">
      <c r="A41" t="s">
        <v>1369</v>
      </c>
      <c r="B41" t="s">
        <v>374</v>
      </c>
      <c r="C41" t="s">
        <v>1221</v>
      </c>
      <c r="D41" t="s">
        <v>1074</v>
      </c>
      <c r="E41" t="s">
        <v>44</v>
      </c>
      <c r="F41" s="1" t="s">
        <v>365</v>
      </c>
      <c r="G41" s="18" t="s">
        <v>31</v>
      </c>
      <c r="H41" s="18" t="s">
        <v>31</v>
      </c>
      <c r="I41" s="18" t="s">
        <v>31</v>
      </c>
      <c r="J41" s="18" t="s">
        <v>31</v>
      </c>
      <c r="K41" s="18" t="s">
        <v>31</v>
      </c>
      <c r="L41" s="25" t="s">
        <v>25</v>
      </c>
      <c r="M41" s="25" t="s">
        <v>25</v>
      </c>
      <c r="N41" s="25" t="s">
        <v>25</v>
      </c>
      <c r="O41" t="s">
        <v>1217</v>
      </c>
      <c r="P41" s="1" t="s">
        <v>391</v>
      </c>
      <c r="Q41" s="1" t="s">
        <v>1216</v>
      </c>
      <c r="R41" s="7">
        <v>3</v>
      </c>
      <c r="S41" s="3" t="s">
        <v>566</v>
      </c>
      <c r="T41" s="3" t="s">
        <v>575</v>
      </c>
      <c r="U41" t="s">
        <v>43</v>
      </c>
      <c r="V41" t="s">
        <v>40</v>
      </c>
      <c r="W41" s="8" t="s">
        <v>1140</v>
      </c>
      <c r="X41" t="s">
        <v>45</v>
      </c>
      <c r="Y41" t="s">
        <v>45</v>
      </c>
      <c r="Z41" s="1" t="s">
        <v>437</v>
      </c>
      <c r="AA41" s="1" t="s">
        <v>1222</v>
      </c>
      <c r="AB41" s="31">
        <f>(18+14.4+10.8+11.5+17.3+18.7+25.2+10.8)/8</f>
        <v>15.8375</v>
      </c>
      <c r="AC41" s="33">
        <f>(21+16.8+12.6+13.5+20.2+21.9+29.4+12.6)/8</f>
        <v>18.5</v>
      </c>
      <c r="AD41" s="34" t="s">
        <v>45</v>
      </c>
    </row>
    <row r="42" spans="1:30" ht="43.2" x14ac:dyDescent="0.3">
      <c r="A42" t="s">
        <v>1369</v>
      </c>
      <c r="B42" t="s">
        <v>374</v>
      </c>
      <c r="C42" t="s">
        <v>1107</v>
      </c>
      <c r="D42" t="s">
        <v>1233</v>
      </c>
      <c r="E42" t="s">
        <v>44</v>
      </c>
      <c r="F42" s="1" t="s">
        <v>365</v>
      </c>
      <c r="G42" s="18" t="s">
        <v>31</v>
      </c>
      <c r="H42" s="18" t="s">
        <v>31</v>
      </c>
      <c r="I42" s="18" t="s">
        <v>31</v>
      </c>
      <c r="J42" s="18" t="s">
        <v>31</v>
      </c>
      <c r="K42" s="18" t="s">
        <v>31</v>
      </c>
      <c r="L42" s="25" t="s">
        <v>26</v>
      </c>
      <c r="M42" s="25" t="s">
        <v>26</v>
      </c>
      <c r="N42" s="24" t="s">
        <v>31</v>
      </c>
      <c r="O42" s="1" t="s">
        <v>1227</v>
      </c>
      <c r="P42" s="1" t="s">
        <v>391</v>
      </c>
      <c r="Q42" s="1" t="s">
        <v>1226</v>
      </c>
      <c r="R42" s="7">
        <v>3</v>
      </c>
      <c r="S42" s="3" t="s">
        <v>566</v>
      </c>
      <c r="T42" s="3" t="s">
        <v>566</v>
      </c>
      <c r="U42" t="s">
        <v>482</v>
      </c>
      <c r="V42" t="s">
        <v>487</v>
      </c>
      <c r="W42" s="8" t="s">
        <v>1140</v>
      </c>
      <c r="X42" t="s">
        <v>45</v>
      </c>
      <c r="Y42" t="s">
        <v>45</v>
      </c>
      <c r="Z42" s="1" t="s">
        <v>437</v>
      </c>
      <c r="AA42" s="1" t="s">
        <v>1225</v>
      </c>
      <c r="AB42" s="34" t="s">
        <v>45</v>
      </c>
      <c r="AC42" s="34" t="s">
        <v>45</v>
      </c>
      <c r="AD42" s="34" t="s">
        <v>45</v>
      </c>
    </row>
    <row r="43" spans="1:30" ht="43.2" x14ac:dyDescent="0.3">
      <c r="A43" t="s">
        <v>1369</v>
      </c>
      <c r="B43" t="s">
        <v>374</v>
      </c>
      <c r="C43" t="s">
        <v>1234</v>
      </c>
      <c r="D43" t="s">
        <v>1235</v>
      </c>
      <c r="E43" t="s">
        <v>44</v>
      </c>
      <c r="F43" s="1" t="s">
        <v>365</v>
      </c>
      <c r="G43" s="18" t="s">
        <v>31</v>
      </c>
      <c r="H43" s="18" t="s">
        <v>31</v>
      </c>
      <c r="I43" s="18" t="s">
        <v>31</v>
      </c>
      <c r="J43" s="18" t="s">
        <v>31</v>
      </c>
      <c r="K43" s="18" t="s">
        <v>31</v>
      </c>
      <c r="L43" s="25" t="s">
        <v>25</v>
      </c>
      <c r="M43" s="25" t="s">
        <v>25</v>
      </c>
      <c r="N43" s="24" t="s">
        <v>31</v>
      </c>
      <c r="O43" s="1" t="s">
        <v>1228</v>
      </c>
      <c r="P43" s="1" t="s">
        <v>391</v>
      </c>
      <c r="Q43" s="1" t="s">
        <v>1229</v>
      </c>
      <c r="R43" s="7">
        <v>3</v>
      </c>
      <c r="S43" s="8" t="s">
        <v>1230</v>
      </c>
      <c r="T43" s="8" t="s">
        <v>1009</v>
      </c>
      <c r="U43" t="s">
        <v>385</v>
      </c>
      <c r="V43" t="s">
        <v>207</v>
      </c>
      <c r="W43" s="1" t="s">
        <v>1139</v>
      </c>
      <c r="X43" t="s">
        <v>45</v>
      </c>
      <c r="Y43" t="s">
        <v>45</v>
      </c>
      <c r="Z43" s="1" t="s">
        <v>437</v>
      </c>
      <c r="AA43" s="1" t="s">
        <v>1223</v>
      </c>
      <c r="AB43" s="34" t="s">
        <v>45</v>
      </c>
      <c r="AC43" s="34" t="s">
        <v>45</v>
      </c>
      <c r="AD43" s="34" t="s">
        <v>45</v>
      </c>
    </row>
    <row r="44" spans="1:30" ht="57.6" x14ac:dyDescent="0.3">
      <c r="A44" t="s">
        <v>1369</v>
      </c>
      <c r="B44" t="s">
        <v>367</v>
      </c>
      <c r="C44" t="s">
        <v>1108</v>
      </c>
      <c r="D44" t="s">
        <v>1236</v>
      </c>
      <c r="E44" t="s">
        <v>44</v>
      </c>
      <c r="F44" s="1" t="s">
        <v>365</v>
      </c>
      <c r="G44" s="18" t="s">
        <v>31</v>
      </c>
      <c r="H44" s="18" t="s">
        <v>31</v>
      </c>
      <c r="I44" s="18" t="s">
        <v>31</v>
      </c>
      <c r="J44" s="18" t="s">
        <v>31</v>
      </c>
      <c r="K44" s="18" t="s">
        <v>31</v>
      </c>
      <c r="L44" s="25" t="s">
        <v>25</v>
      </c>
      <c r="M44" s="25" t="s">
        <v>25</v>
      </c>
      <c r="N44" s="24" t="s">
        <v>31</v>
      </c>
      <c r="O44" t="s">
        <v>1231</v>
      </c>
      <c r="P44" s="1" t="s">
        <v>391</v>
      </c>
      <c r="Q44" s="1" t="s">
        <v>1232</v>
      </c>
      <c r="R44" s="7">
        <v>3</v>
      </c>
      <c r="S44" s="3" t="s">
        <v>580</v>
      </c>
      <c r="T44" s="3" t="s">
        <v>566</v>
      </c>
      <c r="U44" t="s">
        <v>385</v>
      </c>
      <c r="V44" t="s">
        <v>207</v>
      </c>
      <c r="W44" s="1" t="s">
        <v>1139</v>
      </c>
      <c r="X44" t="s">
        <v>45</v>
      </c>
      <c r="Y44" t="s">
        <v>45</v>
      </c>
      <c r="Z44" s="1" t="s">
        <v>437</v>
      </c>
      <c r="AA44" s="1" t="s">
        <v>1224</v>
      </c>
      <c r="AB44" s="34" t="s">
        <v>45</v>
      </c>
      <c r="AC44" s="34" t="s">
        <v>45</v>
      </c>
      <c r="AD44" s="34" t="s">
        <v>45</v>
      </c>
    </row>
    <row r="45" spans="1:30" ht="43.2" x14ac:dyDescent="0.3">
      <c r="A45" t="s">
        <v>1369</v>
      </c>
      <c r="B45" t="s">
        <v>367</v>
      </c>
      <c r="C45" t="s">
        <v>852</v>
      </c>
      <c r="D45" t="s">
        <v>1237</v>
      </c>
      <c r="E45" t="s">
        <v>14</v>
      </c>
      <c r="F45" s="1" t="s">
        <v>365</v>
      </c>
      <c r="G45" s="18" t="s">
        <v>31</v>
      </c>
      <c r="H45" s="18" t="s">
        <v>31</v>
      </c>
      <c r="I45" s="18" t="s">
        <v>31</v>
      </c>
      <c r="J45" s="18" t="s">
        <v>31</v>
      </c>
      <c r="K45" s="18" t="s">
        <v>31</v>
      </c>
      <c r="L45" s="25" t="s">
        <v>25</v>
      </c>
      <c r="M45" s="25" t="s">
        <v>25</v>
      </c>
      <c r="N45" s="24" t="s">
        <v>31</v>
      </c>
      <c r="O45" t="s">
        <v>1239</v>
      </c>
      <c r="P45" s="1" t="s">
        <v>1240</v>
      </c>
      <c r="Q45" s="1" t="s">
        <v>1238</v>
      </c>
      <c r="R45" s="7">
        <v>2</v>
      </c>
      <c r="S45" s="3" t="s">
        <v>336</v>
      </c>
      <c r="T45" s="3" t="s">
        <v>624</v>
      </c>
      <c r="U45" t="s">
        <v>338</v>
      </c>
      <c r="V45" t="s">
        <v>40</v>
      </c>
      <c r="W45" s="8" t="s">
        <v>1135</v>
      </c>
      <c r="X45" t="s">
        <v>45</v>
      </c>
      <c r="Y45" t="s">
        <v>45</v>
      </c>
      <c r="Z45" s="1" t="s">
        <v>437</v>
      </c>
      <c r="AA45" s="1" t="s">
        <v>1198</v>
      </c>
      <c r="AB45" s="31">
        <f>(23.4+18.7+14+14.9+22.4+24.3+32.7+14)/8</f>
        <v>20.55</v>
      </c>
      <c r="AC45" s="31">
        <f>(33.4+26.7+20+21.4+32+34.7+46.7+20)/8</f>
        <v>29.362499999999997</v>
      </c>
      <c r="AD45" s="33">
        <f>(40+32+24+25.6+38.4+41.6+56+24)/8</f>
        <v>35.200000000000003</v>
      </c>
    </row>
    <row r="46" spans="1:30" ht="43.2" x14ac:dyDescent="0.3">
      <c r="A46" t="s">
        <v>1369</v>
      </c>
      <c r="B46" t="s">
        <v>374</v>
      </c>
      <c r="C46" t="s">
        <v>1067</v>
      </c>
      <c r="D46" t="s">
        <v>1084</v>
      </c>
      <c r="E46" t="s">
        <v>44</v>
      </c>
      <c r="F46" s="1" t="s">
        <v>365</v>
      </c>
      <c r="G46" s="18" t="s">
        <v>31</v>
      </c>
      <c r="H46" s="18" t="s">
        <v>31</v>
      </c>
      <c r="I46" s="18" t="s">
        <v>31</v>
      </c>
      <c r="J46" s="18" t="s">
        <v>31</v>
      </c>
      <c r="K46" s="18" t="s">
        <v>31</v>
      </c>
      <c r="L46" s="25" t="s">
        <v>25</v>
      </c>
      <c r="M46" s="25" t="s">
        <v>25</v>
      </c>
      <c r="N46" s="24" t="s">
        <v>31</v>
      </c>
      <c r="O46" t="s">
        <v>1239</v>
      </c>
      <c r="P46" s="1" t="s">
        <v>391</v>
      </c>
      <c r="Q46" s="1" t="s">
        <v>1247</v>
      </c>
      <c r="R46" s="7">
        <v>3</v>
      </c>
      <c r="S46" s="3" t="s">
        <v>832</v>
      </c>
      <c r="T46" s="3" t="s">
        <v>1246</v>
      </c>
      <c r="U46" t="s">
        <v>43</v>
      </c>
      <c r="V46" t="s">
        <v>40</v>
      </c>
      <c r="W46" s="8" t="s">
        <v>1135</v>
      </c>
      <c r="X46" t="s">
        <v>45</v>
      </c>
      <c r="Y46" t="s">
        <v>45</v>
      </c>
      <c r="Z46" s="1" t="s">
        <v>437</v>
      </c>
      <c r="AA46" s="1" t="s">
        <v>1248</v>
      </c>
      <c r="AB46" s="34" t="s">
        <v>45</v>
      </c>
      <c r="AC46" s="34" t="s">
        <v>45</v>
      </c>
      <c r="AD46" s="34" t="s">
        <v>45</v>
      </c>
    </row>
    <row r="47" spans="1:30" ht="43.2" x14ac:dyDescent="0.3">
      <c r="A47" t="s">
        <v>1369</v>
      </c>
      <c r="B47" t="s">
        <v>367</v>
      </c>
      <c r="C47" t="s">
        <v>1083</v>
      </c>
      <c r="D47" t="s">
        <v>1084</v>
      </c>
      <c r="E47" t="s">
        <v>44</v>
      </c>
      <c r="F47" s="1" t="s">
        <v>365</v>
      </c>
      <c r="G47" s="18" t="s">
        <v>31</v>
      </c>
      <c r="H47" s="18" t="s">
        <v>31</v>
      </c>
      <c r="I47" s="18" t="s">
        <v>31</v>
      </c>
      <c r="J47" s="18" t="s">
        <v>31</v>
      </c>
      <c r="K47" s="18" t="s">
        <v>31</v>
      </c>
      <c r="L47" s="25" t="s">
        <v>25</v>
      </c>
      <c r="M47" s="25" t="s">
        <v>25</v>
      </c>
      <c r="N47" s="25" t="s">
        <v>25</v>
      </c>
      <c r="O47" t="s">
        <v>1239</v>
      </c>
      <c r="P47" s="1" t="s">
        <v>611</v>
      </c>
      <c r="Q47" s="1" t="s">
        <v>1243</v>
      </c>
      <c r="R47" s="3" t="s">
        <v>553</v>
      </c>
      <c r="S47" s="3" t="s">
        <v>550</v>
      </c>
      <c r="T47" s="3" t="s">
        <v>865</v>
      </c>
      <c r="U47" t="s">
        <v>43</v>
      </c>
      <c r="V47" t="s">
        <v>40</v>
      </c>
      <c r="W47" s="8" t="s">
        <v>1135</v>
      </c>
      <c r="X47" t="s">
        <v>45</v>
      </c>
      <c r="Y47" t="s">
        <v>45</v>
      </c>
      <c r="Z47" s="1" t="s">
        <v>437</v>
      </c>
      <c r="AA47" s="1" t="s">
        <v>1244</v>
      </c>
      <c r="AB47" s="34" t="s">
        <v>45</v>
      </c>
      <c r="AC47" s="34" t="s">
        <v>45</v>
      </c>
      <c r="AD47" s="34" t="s">
        <v>45</v>
      </c>
    </row>
    <row r="48" spans="1:30" ht="43.2" x14ac:dyDescent="0.3">
      <c r="A48" t="s">
        <v>1369</v>
      </c>
      <c r="B48" t="s">
        <v>367</v>
      </c>
      <c r="C48" t="s">
        <v>1105</v>
      </c>
      <c r="D48" t="s">
        <v>1084</v>
      </c>
      <c r="E48" t="s">
        <v>44</v>
      </c>
      <c r="F48" s="1" t="s">
        <v>365</v>
      </c>
      <c r="G48" s="18" t="s">
        <v>31</v>
      </c>
      <c r="H48" s="18" t="s">
        <v>31</v>
      </c>
      <c r="I48" s="18" t="s">
        <v>31</v>
      </c>
      <c r="J48" s="18" t="s">
        <v>31</v>
      </c>
      <c r="K48" s="18" t="s">
        <v>31</v>
      </c>
      <c r="L48" s="25" t="s">
        <v>25</v>
      </c>
      <c r="M48" s="25" t="s">
        <v>25</v>
      </c>
      <c r="N48" s="25" t="s">
        <v>25</v>
      </c>
      <c r="O48" t="s">
        <v>1239</v>
      </c>
      <c r="P48" s="1" t="s">
        <v>406</v>
      </c>
      <c r="Q48" s="1" t="s">
        <v>1243</v>
      </c>
      <c r="R48" s="3" t="s">
        <v>553</v>
      </c>
      <c r="S48" s="3" t="s">
        <v>550</v>
      </c>
      <c r="T48" s="3" t="s">
        <v>865</v>
      </c>
      <c r="U48" t="s">
        <v>338</v>
      </c>
      <c r="V48" t="s">
        <v>40</v>
      </c>
      <c r="W48" s="8" t="s">
        <v>1135</v>
      </c>
      <c r="X48" t="s">
        <v>45</v>
      </c>
      <c r="Y48" t="s">
        <v>45</v>
      </c>
      <c r="Z48" s="1" t="s">
        <v>437</v>
      </c>
      <c r="AA48" s="1" t="s">
        <v>1245</v>
      </c>
      <c r="AB48" s="34" t="s">
        <v>45</v>
      </c>
      <c r="AC48" s="34" t="s">
        <v>45</v>
      </c>
      <c r="AD48" s="34" t="s">
        <v>45</v>
      </c>
    </row>
    <row r="49" spans="1:30" ht="43.2" x14ac:dyDescent="0.3">
      <c r="A49" t="s">
        <v>1369</v>
      </c>
      <c r="B49" t="s">
        <v>367</v>
      </c>
      <c r="C49" t="s">
        <v>1080</v>
      </c>
      <c r="D49" t="s">
        <v>1081</v>
      </c>
      <c r="E49" t="s">
        <v>14</v>
      </c>
      <c r="F49" s="1" t="s">
        <v>365</v>
      </c>
      <c r="G49" s="18" t="s">
        <v>31</v>
      </c>
      <c r="H49" s="18" t="s">
        <v>31</v>
      </c>
      <c r="I49" s="18" t="s">
        <v>31</v>
      </c>
      <c r="J49" s="18" t="s">
        <v>31</v>
      </c>
      <c r="K49" s="18" t="s">
        <v>31</v>
      </c>
      <c r="L49" s="25" t="s">
        <v>25</v>
      </c>
      <c r="M49" s="25" t="s">
        <v>25</v>
      </c>
      <c r="N49" s="25" t="s">
        <v>25</v>
      </c>
      <c r="O49" s="1" t="s">
        <v>1241</v>
      </c>
      <c r="P49" s="1" t="s">
        <v>391</v>
      </c>
      <c r="Q49" t="s">
        <v>1226</v>
      </c>
      <c r="R49" s="7">
        <v>3</v>
      </c>
      <c r="S49" s="3" t="s">
        <v>580</v>
      </c>
      <c r="T49" s="3" t="s">
        <v>581</v>
      </c>
      <c r="U49" t="s">
        <v>338</v>
      </c>
      <c r="V49" t="s">
        <v>40</v>
      </c>
      <c r="W49" s="8" t="s">
        <v>1140</v>
      </c>
      <c r="X49" t="s">
        <v>45</v>
      </c>
      <c r="Y49" t="s">
        <v>45</v>
      </c>
      <c r="Z49" s="1" t="s">
        <v>437</v>
      </c>
      <c r="AA49" s="1" t="s">
        <v>1242</v>
      </c>
      <c r="AB49" s="34" t="s">
        <v>45</v>
      </c>
      <c r="AC49" s="34" t="s">
        <v>45</v>
      </c>
      <c r="AD49" s="34" t="s">
        <v>45</v>
      </c>
    </row>
    <row r="50" spans="1:30" ht="57.6" x14ac:dyDescent="0.3">
      <c r="A50" t="s">
        <v>1369</v>
      </c>
      <c r="B50" t="s">
        <v>367</v>
      </c>
      <c r="C50" t="s">
        <v>816</v>
      </c>
      <c r="D50" t="s">
        <v>817</v>
      </c>
      <c r="E50" t="s">
        <v>14</v>
      </c>
      <c r="F50" s="1" t="s">
        <v>365</v>
      </c>
      <c r="G50" s="20" t="s">
        <v>26</v>
      </c>
      <c r="H50" s="20" t="s">
        <v>31</v>
      </c>
      <c r="I50" s="20" t="s">
        <v>31</v>
      </c>
      <c r="J50" s="20" t="s">
        <v>31</v>
      </c>
      <c r="K50" s="20" t="s">
        <v>31</v>
      </c>
      <c r="L50" s="25" t="s">
        <v>25</v>
      </c>
      <c r="M50" s="25" t="s">
        <v>25</v>
      </c>
      <c r="N50" s="25" t="s">
        <v>25</v>
      </c>
      <c r="O50" s="1" t="s">
        <v>1251</v>
      </c>
      <c r="P50" s="1" t="s">
        <v>611</v>
      </c>
      <c r="Q50" s="1" t="s">
        <v>1006</v>
      </c>
      <c r="R50" s="7">
        <v>3</v>
      </c>
      <c r="S50" s="3" t="s">
        <v>991</v>
      </c>
      <c r="T50" s="3" t="s">
        <v>662</v>
      </c>
      <c r="U50" t="s">
        <v>212</v>
      </c>
      <c r="V50" t="s">
        <v>1003</v>
      </c>
      <c r="W50" s="3" t="s">
        <v>372</v>
      </c>
      <c r="X50" s="7">
        <v>1</v>
      </c>
      <c r="Y50" s="7">
        <v>1</v>
      </c>
      <c r="Z50" s="1" t="s">
        <v>437</v>
      </c>
      <c r="AA50" s="1" t="s">
        <v>1005</v>
      </c>
      <c r="AB50" s="34" t="s">
        <v>45</v>
      </c>
      <c r="AC50" s="34" t="s">
        <v>45</v>
      </c>
      <c r="AD50" s="34" t="s">
        <v>45</v>
      </c>
    </row>
    <row r="51" spans="1:30" ht="43.2" x14ac:dyDescent="0.3">
      <c r="A51" t="s">
        <v>1369</v>
      </c>
      <c r="B51" t="s">
        <v>367</v>
      </c>
      <c r="C51" t="s">
        <v>1111</v>
      </c>
      <c r="D51" t="s">
        <v>813</v>
      </c>
      <c r="E51" t="s">
        <v>14</v>
      </c>
      <c r="F51" s="1" t="s">
        <v>365</v>
      </c>
      <c r="G51" s="20" t="s">
        <v>18</v>
      </c>
      <c r="H51" s="20" t="s">
        <v>31</v>
      </c>
      <c r="I51" s="20" t="s">
        <v>31</v>
      </c>
      <c r="J51" s="20" t="s">
        <v>26</v>
      </c>
      <c r="K51" s="20" t="s">
        <v>31</v>
      </c>
      <c r="L51" s="25" t="s">
        <v>25</v>
      </c>
      <c r="M51" s="25" t="s">
        <v>25</v>
      </c>
      <c r="N51" s="25" t="s">
        <v>25</v>
      </c>
      <c r="O51" s="1" t="s">
        <v>1250</v>
      </c>
      <c r="P51" s="1" t="s">
        <v>391</v>
      </c>
      <c r="Q51" t="s">
        <v>45</v>
      </c>
      <c r="R51" t="s">
        <v>45</v>
      </c>
      <c r="S51" s="3" t="s">
        <v>942</v>
      </c>
      <c r="T51" s="3" t="s">
        <v>942</v>
      </c>
      <c r="U51" t="s">
        <v>338</v>
      </c>
      <c r="V51" t="s">
        <v>487</v>
      </c>
      <c r="W51" s="1" t="s">
        <v>1137</v>
      </c>
      <c r="X51" s="7">
        <v>2</v>
      </c>
      <c r="Y51" s="7">
        <v>1</v>
      </c>
      <c r="Z51" s="1" t="s">
        <v>48</v>
      </c>
      <c r="AA51" s="1" t="s">
        <v>1252</v>
      </c>
      <c r="AB51" s="34" t="s">
        <v>45</v>
      </c>
      <c r="AC51" s="34" t="s">
        <v>45</v>
      </c>
      <c r="AD51" s="34" t="s">
        <v>45</v>
      </c>
    </row>
    <row r="52" spans="1:30" ht="43.2" x14ac:dyDescent="0.3">
      <c r="A52" t="s">
        <v>1369</v>
      </c>
      <c r="B52" t="s">
        <v>367</v>
      </c>
      <c r="C52" t="s">
        <v>1109</v>
      </c>
      <c r="D52" t="s">
        <v>976</v>
      </c>
      <c r="E52" t="s">
        <v>14</v>
      </c>
      <c r="F52" s="1" t="s">
        <v>365</v>
      </c>
      <c r="G52" s="20" t="s">
        <v>26</v>
      </c>
      <c r="H52" s="20" t="s">
        <v>26</v>
      </c>
      <c r="I52" s="20" t="s">
        <v>31</v>
      </c>
      <c r="J52" s="20" t="s">
        <v>31</v>
      </c>
      <c r="K52" s="20" t="s">
        <v>26</v>
      </c>
      <c r="L52" s="25" t="s">
        <v>25</v>
      </c>
      <c r="M52" s="25" t="s">
        <v>25</v>
      </c>
      <c r="N52" s="25" t="s">
        <v>25</v>
      </c>
      <c r="O52" s="1" t="s">
        <v>1253</v>
      </c>
      <c r="P52" s="1" t="s">
        <v>391</v>
      </c>
      <c r="Q52" t="s">
        <v>45</v>
      </c>
      <c r="R52" t="s">
        <v>45</v>
      </c>
      <c r="S52" s="3" t="s">
        <v>1254</v>
      </c>
      <c r="T52" s="3" t="s">
        <v>1254</v>
      </c>
      <c r="U52" t="s">
        <v>43</v>
      </c>
      <c r="V52" t="s">
        <v>196</v>
      </c>
      <c r="W52" s="1" t="s">
        <v>962</v>
      </c>
      <c r="X52" s="7">
        <v>2</v>
      </c>
      <c r="Y52" s="7">
        <v>1</v>
      </c>
      <c r="Z52" s="1" t="s">
        <v>48</v>
      </c>
      <c r="AA52" s="1" t="s">
        <v>1255</v>
      </c>
      <c r="AB52" s="34" t="s">
        <v>45</v>
      </c>
      <c r="AC52" s="34" t="s">
        <v>45</v>
      </c>
      <c r="AD52" s="34" t="s">
        <v>45</v>
      </c>
    </row>
    <row r="53" spans="1:30" ht="43.2" x14ac:dyDescent="0.3">
      <c r="A53" t="s">
        <v>1369</v>
      </c>
      <c r="B53" t="s">
        <v>367</v>
      </c>
      <c r="C53" t="s">
        <v>1110</v>
      </c>
      <c r="D53" t="s">
        <v>978</v>
      </c>
      <c r="E53" t="s">
        <v>44</v>
      </c>
      <c r="F53" s="1" t="s">
        <v>365</v>
      </c>
      <c r="G53" s="20" t="s">
        <v>26</v>
      </c>
      <c r="H53" s="20" t="s">
        <v>26</v>
      </c>
      <c r="I53" s="20" t="s">
        <v>26</v>
      </c>
      <c r="J53" s="20" t="s">
        <v>26</v>
      </c>
      <c r="K53" s="18" t="s">
        <v>31</v>
      </c>
      <c r="L53" s="25" t="s">
        <v>25</v>
      </c>
      <c r="M53" s="25" t="s">
        <v>25</v>
      </c>
      <c r="N53" s="25" t="s">
        <v>25</v>
      </c>
      <c r="O53" s="1" t="s">
        <v>1256</v>
      </c>
      <c r="P53" s="1" t="s">
        <v>391</v>
      </c>
      <c r="Q53" t="s">
        <v>45</v>
      </c>
      <c r="R53" t="s">
        <v>45</v>
      </c>
      <c r="S53" s="3" t="s">
        <v>998</v>
      </c>
      <c r="T53" s="3" t="s">
        <v>1254</v>
      </c>
      <c r="U53" t="s">
        <v>43</v>
      </c>
      <c r="V53" t="s">
        <v>196</v>
      </c>
      <c r="W53" t="s">
        <v>1208</v>
      </c>
      <c r="X53" s="7">
        <v>2</v>
      </c>
      <c r="Y53" s="7">
        <v>1</v>
      </c>
      <c r="Z53" s="1" t="s">
        <v>48</v>
      </c>
      <c r="AA53" s="1" t="s">
        <v>1257</v>
      </c>
      <c r="AB53" s="34" t="s">
        <v>45</v>
      </c>
      <c r="AC53" s="34" t="s">
        <v>45</v>
      </c>
      <c r="AD53" s="34" t="s">
        <v>45</v>
      </c>
    </row>
    <row r="54" spans="1:30" ht="43.2" x14ac:dyDescent="0.3">
      <c r="A54" t="s">
        <v>1369</v>
      </c>
      <c r="B54" t="s">
        <v>367</v>
      </c>
      <c r="C54" t="s">
        <v>1112</v>
      </c>
      <c r="D54" t="s">
        <v>978</v>
      </c>
      <c r="E54" t="s">
        <v>14</v>
      </c>
      <c r="F54" s="1" t="s">
        <v>365</v>
      </c>
      <c r="G54" s="20" t="s">
        <v>18</v>
      </c>
      <c r="H54" s="18" t="s">
        <v>45</v>
      </c>
      <c r="I54" s="18" t="s">
        <v>31</v>
      </c>
      <c r="J54" s="18" t="s">
        <v>31</v>
      </c>
      <c r="K54" s="18" t="s">
        <v>31</v>
      </c>
      <c r="L54" s="25" t="s">
        <v>25</v>
      </c>
      <c r="M54" s="25" t="s">
        <v>25</v>
      </c>
      <c r="N54" s="25" t="s">
        <v>25</v>
      </c>
      <c r="O54" s="1" t="s">
        <v>1256</v>
      </c>
      <c r="P54" s="1" t="s">
        <v>391</v>
      </c>
      <c r="Q54" t="s">
        <v>45</v>
      </c>
      <c r="R54" t="s">
        <v>45</v>
      </c>
      <c r="S54" s="3" t="s">
        <v>998</v>
      </c>
      <c r="T54" s="3" t="s">
        <v>1254</v>
      </c>
      <c r="U54" t="s">
        <v>16</v>
      </c>
      <c r="V54" t="s">
        <v>1258</v>
      </c>
      <c r="W54" t="s">
        <v>1208</v>
      </c>
      <c r="X54" s="7">
        <v>2</v>
      </c>
      <c r="Y54" s="7">
        <v>1</v>
      </c>
      <c r="Z54" s="1" t="s">
        <v>48</v>
      </c>
      <c r="AA54" t="s">
        <v>1259</v>
      </c>
      <c r="AB54" s="34" t="s">
        <v>45</v>
      </c>
      <c r="AC54" s="34" t="s">
        <v>45</v>
      </c>
      <c r="AD54" s="34" t="s">
        <v>45</v>
      </c>
    </row>
    <row r="55" spans="1:30" ht="43.2" x14ac:dyDescent="0.3">
      <c r="A55" t="s">
        <v>1369</v>
      </c>
      <c r="B55" t="s">
        <v>367</v>
      </c>
      <c r="C55" t="s">
        <v>1104</v>
      </c>
      <c r="D55" t="s">
        <v>1089</v>
      </c>
      <c r="E55" t="s">
        <v>44</v>
      </c>
      <c r="F55" s="1" t="s">
        <v>365</v>
      </c>
      <c r="G55" s="20" t="s">
        <v>18</v>
      </c>
      <c r="H55" s="18" t="s">
        <v>31</v>
      </c>
      <c r="I55" s="18" t="s">
        <v>31</v>
      </c>
      <c r="J55" s="18" t="s">
        <v>31</v>
      </c>
      <c r="K55" s="18" t="s">
        <v>31</v>
      </c>
      <c r="L55" s="25" t="s">
        <v>25</v>
      </c>
      <c r="M55" s="25" t="s">
        <v>25</v>
      </c>
      <c r="N55" s="24" t="s">
        <v>31</v>
      </c>
      <c r="O55" s="1" t="s">
        <v>1201</v>
      </c>
      <c r="P55" s="1" t="s">
        <v>391</v>
      </c>
      <c r="Q55" t="s">
        <v>45</v>
      </c>
      <c r="R55" t="s">
        <v>45</v>
      </c>
      <c r="S55" s="3" t="s">
        <v>1249</v>
      </c>
      <c r="T55" s="3" t="s">
        <v>1249</v>
      </c>
      <c r="U55" t="s">
        <v>182</v>
      </c>
      <c r="V55" t="s">
        <v>1260</v>
      </c>
      <c r="W55" t="s">
        <v>1208</v>
      </c>
      <c r="X55" s="7">
        <v>2</v>
      </c>
      <c r="Y55" s="7">
        <v>1</v>
      </c>
      <c r="Z55" s="1" t="s">
        <v>48</v>
      </c>
      <c r="AA55" s="1" t="s">
        <v>1261</v>
      </c>
      <c r="AB55" s="34" t="s">
        <v>45</v>
      </c>
      <c r="AC55" s="34" t="s">
        <v>45</v>
      </c>
      <c r="AD55" s="34" t="s">
        <v>45</v>
      </c>
    </row>
    <row r="56" spans="1:30" ht="43.2" x14ac:dyDescent="0.3">
      <c r="A56" t="s">
        <v>1369</v>
      </c>
      <c r="B56" t="s">
        <v>367</v>
      </c>
      <c r="C56" t="s">
        <v>974</v>
      </c>
      <c r="D56" t="s">
        <v>1113</v>
      </c>
      <c r="E56" t="s">
        <v>14</v>
      </c>
      <c r="F56" s="1" t="s">
        <v>365</v>
      </c>
      <c r="G56" s="20" t="s">
        <v>26</v>
      </c>
      <c r="H56" s="18" t="s">
        <v>31</v>
      </c>
      <c r="I56" s="18" t="s">
        <v>31</v>
      </c>
      <c r="J56" s="20" t="s">
        <v>26</v>
      </c>
      <c r="K56" s="18" t="s">
        <v>31</v>
      </c>
      <c r="L56" s="25" t="s">
        <v>25</v>
      </c>
      <c r="M56" s="25" t="s">
        <v>25</v>
      </c>
      <c r="N56" s="25" t="s">
        <v>25</v>
      </c>
      <c r="O56" s="1" t="s">
        <v>1264</v>
      </c>
      <c r="P56" s="1" t="s">
        <v>391</v>
      </c>
      <c r="Q56" t="s">
        <v>45</v>
      </c>
      <c r="R56" t="s">
        <v>45</v>
      </c>
      <c r="S56" s="3" t="s">
        <v>1263</v>
      </c>
      <c r="T56" s="3" t="s">
        <v>1262</v>
      </c>
      <c r="U56" t="s">
        <v>338</v>
      </c>
      <c r="V56" t="s">
        <v>195</v>
      </c>
      <c r="W56" s="1" t="s">
        <v>1137</v>
      </c>
      <c r="X56" s="7">
        <v>2</v>
      </c>
      <c r="Y56" s="7">
        <v>1</v>
      </c>
      <c r="Z56" s="1" t="s">
        <v>48</v>
      </c>
      <c r="AA56" s="1" t="s">
        <v>1265</v>
      </c>
      <c r="AB56" s="34" t="s">
        <v>45</v>
      </c>
      <c r="AC56" s="34" t="s">
        <v>45</v>
      </c>
      <c r="AD56" s="34" t="s">
        <v>45</v>
      </c>
    </row>
    <row r="57" spans="1:30" ht="43.2" x14ac:dyDescent="0.3">
      <c r="A57" t="s">
        <v>1369</v>
      </c>
      <c r="B57" t="s">
        <v>367</v>
      </c>
      <c r="C57" t="s">
        <v>1099</v>
      </c>
      <c r="D57" t="s">
        <v>1115</v>
      </c>
      <c r="E57" t="s">
        <v>44</v>
      </c>
      <c r="F57" s="1" t="s">
        <v>365</v>
      </c>
      <c r="G57" s="18" t="s">
        <v>31</v>
      </c>
      <c r="H57" s="18" t="s">
        <v>31</v>
      </c>
      <c r="I57" s="18" t="s">
        <v>31</v>
      </c>
      <c r="J57" s="20" t="s">
        <v>26</v>
      </c>
      <c r="K57" s="18" t="s">
        <v>31</v>
      </c>
      <c r="L57" s="25" t="s">
        <v>25</v>
      </c>
      <c r="M57" s="25" t="s">
        <v>25</v>
      </c>
      <c r="N57" s="25" t="s">
        <v>25</v>
      </c>
      <c r="O57" s="1" t="s">
        <v>1266</v>
      </c>
      <c r="P57" s="1" t="s">
        <v>406</v>
      </c>
      <c r="Q57" t="s">
        <v>45</v>
      </c>
      <c r="R57" t="s">
        <v>45</v>
      </c>
      <c r="S57" s="3" t="s">
        <v>1268</v>
      </c>
      <c r="T57" s="3" t="s">
        <v>1009</v>
      </c>
      <c r="U57" t="s">
        <v>242</v>
      </c>
      <c r="V57" t="s">
        <v>40</v>
      </c>
      <c r="W57" t="s">
        <v>1208</v>
      </c>
      <c r="X57" s="7">
        <v>2</v>
      </c>
      <c r="Y57" s="7">
        <v>1</v>
      </c>
      <c r="Z57" s="1" t="s">
        <v>48</v>
      </c>
      <c r="AA57" s="1" t="s">
        <v>1269</v>
      </c>
      <c r="AB57" s="34" t="s">
        <v>45</v>
      </c>
      <c r="AC57" s="34" t="s">
        <v>45</v>
      </c>
      <c r="AD57" s="34" t="s">
        <v>45</v>
      </c>
    </row>
    <row r="58" spans="1:30" ht="43.2" x14ac:dyDescent="0.3">
      <c r="A58" t="s">
        <v>1369</v>
      </c>
      <c r="B58" t="s">
        <v>374</v>
      </c>
      <c r="C58" t="s">
        <v>1101</v>
      </c>
      <c r="D58" t="s">
        <v>1088</v>
      </c>
      <c r="E58" t="s">
        <v>44</v>
      </c>
      <c r="F58" s="1" t="s">
        <v>365</v>
      </c>
      <c r="G58" s="18" t="s">
        <v>31</v>
      </c>
      <c r="H58" s="18" t="s">
        <v>31</v>
      </c>
      <c r="I58" s="18" t="s">
        <v>31</v>
      </c>
      <c r="J58" s="20" t="s">
        <v>26</v>
      </c>
      <c r="K58" s="18" t="s">
        <v>31</v>
      </c>
      <c r="L58" s="25" t="s">
        <v>25</v>
      </c>
      <c r="M58" s="25" t="s">
        <v>25</v>
      </c>
      <c r="N58" s="25" t="s">
        <v>25</v>
      </c>
      <c r="O58" s="1" t="s">
        <v>1266</v>
      </c>
      <c r="P58" s="1" t="s">
        <v>391</v>
      </c>
      <c r="Q58" t="s">
        <v>45</v>
      </c>
      <c r="R58" t="s">
        <v>45</v>
      </c>
      <c r="S58" s="3" t="s">
        <v>1249</v>
      </c>
      <c r="T58" s="3" t="s">
        <v>351</v>
      </c>
      <c r="U58" t="s">
        <v>182</v>
      </c>
      <c r="V58" t="s">
        <v>487</v>
      </c>
      <c r="W58" t="s">
        <v>1208</v>
      </c>
      <c r="X58" s="7">
        <v>2</v>
      </c>
      <c r="Y58" s="7">
        <v>1</v>
      </c>
      <c r="Z58" s="1" t="s">
        <v>48</v>
      </c>
      <c r="AA58" s="1" t="s">
        <v>1270</v>
      </c>
      <c r="AB58" s="34" t="s">
        <v>45</v>
      </c>
      <c r="AC58" s="34" t="s">
        <v>45</v>
      </c>
      <c r="AD58" s="34" t="s">
        <v>45</v>
      </c>
    </row>
    <row r="59" spans="1:30" ht="43.2" x14ac:dyDescent="0.3">
      <c r="A59" t="s">
        <v>1369</v>
      </c>
      <c r="B59" t="s">
        <v>367</v>
      </c>
      <c r="C59" t="s">
        <v>1100</v>
      </c>
      <c r="D59" t="s">
        <v>1088</v>
      </c>
      <c r="E59" t="s">
        <v>44</v>
      </c>
      <c r="F59" s="1" t="s">
        <v>365</v>
      </c>
      <c r="G59" s="18" t="s">
        <v>31</v>
      </c>
      <c r="H59" s="18" t="s">
        <v>31</v>
      </c>
      <c r="I59" s="18" t="s">
        <v>31</v>
      </c>
      <c r="J59" s="20" t="s">
        <v>26</v>
      </c>
      <c r="K59" s="18" t="s">
        <v>31</v>
      </c>
      <c r="L59" s="25" t="s">
        <v>25</v>
      </c>
      <c r="M59" s="25" t="s">
        <v>25</v>
      </c>
      <c r="N59" s="25" t="s">
        <v>25</v>
      </c>
      <c r="O59" s="1" t="s">
        <v>1266</v>
      </c>
      <c r="P59" s="1" t="s">
        <v>406</v>
      </c>
      <c r="Q59" t="s">
        <v>45</v>
      </c>
      <c r="R59" t="s">
        <v>45</v>
      </c>
      <c r="S59" s="3" t="s">
        <v>1272</v>
      </c>
      <c r="T59" t="s">
        <v>1249</v>
      </c>
      <c r="U59" t="s">
        <v>182</v>
      </c>
      <c r="V59" t="s">
        <v>40</v>
      </c>
      <c r="W59" t="s">
        <v>1141</v>
      </c>
      <c r="X59" s="7">
        <v>2</v>
      </c>
      <c r="Y59" s="7">
        <v>1</v>
      </c>
      <c r="Z59" s="1" t="s">
        <v>48</v>
      </c>
      <c r="AA59" s="1" t="s">
        <v>1271</v>
      </c>
      <c r="AB59" s="34" t="s">
        <v>45</v>
      </c>
      <c r="AC59" s="34" t="s">
        <v>45</v>
      </c>
      <c r="AD59" s="34" t="s">
        <v>45</v>
      </c>
    </row>
    <row r="60" spans="1:30" ht="43.2" x14ac:dyDescent="0.3">
      <c r="A60" t="s">
        <v>1369</v>
      </c>
      <c r="B60" t="s">
        <v>374</v>
      </c>
      <c r="C60" t="s">
        <v>1114</v>
      </c>
      <c r="D60" t="s">
        <v>1088</v>
      </c>
      <c r="E60" t="s">
        <v>44</v>
      </c>
      <c r="F60" s="1" t="s">
        <v>365</v>
      </c>
      <c r="G60" s="18" t="s">
        <v>31</v>
      </c>
      <c r="H60" s="18" t="s">
        <v>31</v>
      </c>
      <c r="I60" s="18" t="s">
        <v>31</v>
      </c>
      <c r="J60" s="18" t="s">
        <v>31</v>
      </c>
      <c r="K60" s="18" t="s">
        <v>31</v>
      </c>
      <c r="L60" s="25" t="s">
        <v>25</v>
      </c>
      <c r="M60" s="25" t="s">
        <v>25</v>
      </c>
      <c r="N60" s="25" t="s">
        <v>25</v>
      </c>
      <c r="O60" s="1" t="s">
        <v>1266</v>
      </c>
      <c r="P60" s="1" t="s">
        <v>406</v>
      </c>
      <c r="Q60" t="s">
        <v>45</v>
      </c>
      <c r="R60" t="s">
        <v>45</v>
      </c>
      <c r="S60" s="3" t="s">
        <v>1272</v>
      </c>
      <c r="T60" s="3" t="s">
        <v>1274</v>
      </c>
      <c r="U60" t="s">
        <v>385</v>
      </c>
      <c r="V60" t="s">
        <v>40</v>
      </c>
      <c r="W60" t="s">
        <v>1141</v>
      </c>
      <c r="X60" s="7">
        <v>2</v>
      </c>
      <c r="Y60" s="7">
        <v>1</v>
      </c>
      <c r="Z60" s="1" t="s">
        <v>48</v>
      </c>
      <c r="AA60" s="1" t="s">
        <v>1273</v>
      </c>
      <c r="AB60" s="34" t="s">
        <v>45</v>
      </c>
      <c r="AC60" s="34" t="s">
        <v>45</v>
      </c>
      <c r="AD60" s="34" t="s">
        <v>45</v>
      </c>
    </row>
    <row r="61" spans="1:30" ht="43.2" x14ac:dyDescent="0.3">
      <c r="A61" t="s">
        <v>1369</v>
      </c>
      <c r="B61" t="s">
        <v>367</v>
      </c>
      <c r="C61" t="s">
        <v>969</v>
      </c>
      <c r="D61" t="s">
        <v>975</v>
      </c>
      <c r="E61" t="s">
        <v>14</v>
      </c>
      <c r="F61" s="1" t="s">
        <v>365</v>
      </c>
      <c r="G61" s="20" t="s">
        <v>26</v>
      </c>
      <c r="H61" s="20" t="s">
        <v>26</v>
      </c>
      <c r="I61" s="18" t="s">
        <v>31</v>
      </c>
      <c r="J61" s="18" t="s">
        <v>31</v>
      </c>
      <c r="K61" s="18" t="s">
        <v>31</v>
      </c>
      <c r="L61" s="25" t="s">
        <v>25</v>
      </c>
      <c r="M61" s="25" t="s">
        <v>25</v>
      </c>
      <c r="N61" s="25" t="s">
        <v>25</v>
      </c>
      <c r="O61" s="1" t="s">
        <v>1267</v>
      </c>
      <c r="P61" s="1" t="s">
        <v>391</v>
      </c>
      <c r="Q61" t="s">
        <v>45</v>
      </c>
      <c r="R61" t="s">
        <v>45</v>
      </c>
      <c r="S61" s="3" t="s">
        <v>1275</v>
      </c>
      <c r="T61" s="3" t="s">
        <v>1275</v>
      </c>
      <c r="U61" t="s">
        <v>217</v>
      </c>
      <c r="V61" t="s">
        <v>40</v>
      </c>
      <c r="W61" t="s">
        <v>1208</v>
      </c>
      <c r="X61" s="7">
        <v>2</v>
      </c>
      <c r="Y61" s="7">
        <v>1</v>
      </c>
      <c r="Z61" s="1" t="s">
        <v>48</v>
      </c>
      <c r="AA61" s="1" t="s">
        <v>1276</v>
      </c>
      <c r="AB61" s="34" t="s">
        <v>45</v>
      </c>
      <c r="AC61" s="34" t="s">
        <v>45</v>
      </c>
      <c r="AD61" s="34" t="s">
        <v>45</v>
      </c>
    </row>
    <row r="62" spans="1:30" ht="43.2" x14ac:dyDescent="0.3">
      <c r="A62" t="s">
        <v>1369</v>
      </c>
      <c r="B62" t="s">
        <v>374</v>
      </c>
      <c r="C62" t="s">
        <v>1102</v>
      </c>
      <c r="D62" t="s">
        <v>975</v>
      </c>
      <c r="E62" t="s">
        <v>44</v>
      </c>
      <c r="F62" s="1" t="s">
        <v>365</v>
      </c>
      <c r="G62" s="20" t="s">
        <v>18</v>
      </c>
      <c r="H62" s="18" t="s">
        <v>31</v>
      </c>
      <c r="I62" s="18" t="s">
        <v>31</v>
      </c>
      <c r="J62" s="18" t="s">
        <v>31</v>
      </c>
      <c r="K62" s="18" t="s">
        <v>31</v>
      </c>
      <c r="L62" s="25" t="s">
        <v>25</v>
      </c>
      <c r="M62" s="25" t="s">
        <v>25</v>
      </c>
      <c r="N62" s="25" t="s">
        <v>25</v>
      </c>
      <c r="O62" s="1" t="s">
        <v>1267</v>
      </c>
      <c r="P62" s="1" t="s">
        <v>391</v>
      </c>
      <c r="Q62" t="s">
        <v>45</v>
      </c>
      <c r="R62" t="s">
        <v>45</v>
      </c>
      <c r="S62" s="3" t="s">
        <v>1249</v>
      </c>
      <c r="T62" t="s">
        <v>1277</v>
      </c>
      <c r="U62" t="s">
        <v>16</v>
      </c>
      <c r="V62" t="s">
        <v>40</v>
      </c>
      <c r="W62" t="s">
        <v>1208</v>
      </c>
      <c r="X62" s="7">
        <v>2</v>
      </c>
      <c r="Y62" s="7">
        <v>1</v>
      </c>
      <c r="Z62" s="1" t="s">
        <v>48</v>
      </c>
      <c r="AA62" s="1" t="s">
        <v>1278</v>
      </c>
      <c r="AB62" s="34" t="s">
        <v>45</v>
      </c>
      <c r="AC62" s="34" t="s">
        <v>45</v>
      </c>
      <c r="AD62" s="34" t="s">
        <v>45</v>
      </c>
    </row>
    <row r="63" spans="1:30" ht="43.2" x14ac:dyDescent="0.3">
      <c r="A63" t="s">
        <v>1369</v>
      </c>
      <c r="B63" t="s">
        <v>367</v>
      </c>
      <c r="C63" t="s">
        <v>1103</v>
      </c>
      <c r="D63" t="s">
        <v>975</v>
      </c>
      <c r="E63" t="s">
        <v>44</v>
      </c>
      <c r="F63" s="1" t="s">
        <v>365</v>
      </c>
      <c r="G63" s="20" t="s">
        <v>26</v>
      </c>
      <c r="H63" s="18" t="s">
        <v>31</v>
      </c>
      <c r="I63" s="18" t="s">
        <v>31</v>
      </c>
      <c r="J63" s="18" t="s">
        <v>31</v>
      </c>
      <c r="K63" s="20" t="s">
        <v>26</v>
      </c>
      <c r="L63" s="25" t="s">
        <v>25</v>
      </c>
      <c r="M63" s="25" t="s">
        <v>25</v>
      </c>
      <c r="N63" s="25" t="s">
        <v>25</v>
      </c>
      <c r="O63" s="1" t="s">
        <v>1267</v>
      </c>
      <c r="P63" s="1" t="s">
        <v>391</v>
      </c>
      <c r="Q63" t="s">
        <v>45</v>
      </c>
      <c r="R63" t="s">
        <v>45</v>
      </c>
      <c r="S63" s="3" t="s">
        <v>1249</v>
      </c>
      <c r="T63" s="3" t="s">
        <v>1280</v>
      </c>
      <c r="U63" t="s">
        <v>459</v>
      </c>
      <c r="V63" t="s">
        <v>40</v>
      </c>
      <c r="W63" t="s">
        <v>1208</v>
      </c>
      <c r="X63" s="7">
        <v>2</v>
      </c>
      <c r="Y63" s="7">
        <v>1</v>
      </c>
      <c r="Z63" s="1" t="s">
        <v>48</v>
      </c>
      <c r="AA63" s="1" t="s">
        <v>1279</v>
      </c>
      <c r="AB63" s="34" t="s">
        <v>45</v>
      </c>
      <c r="AC63" s="34" t="s">
        <v>45</v>
      </c>
      <c r="AD63" s="34" t="s">
        <v>45</v>
      </c>
    </row>
    <row r="64" spans="1:30" ht="43.2" x14ac:dyDescent="0.3">
      <c r="A64" t="s">
        <v>1369</v>
      </c>
      <c r="B64" t="s">
        <v>374</v>
      </c>
      <c r="C64" t="s">
        <v>1281</v>
      </c>
      <c r="D64" t="s">
        <v>975</v>
      </c>
      <c r="E64" t="s">
        <v>44</v>
      </c>
      <c r="F64" s="1" t="s">
        <v>365</v>
      </c>
      <c r="G64" s="18" t="s">
        <v>31</v>
      </c>
      <c r="H64" s="18" t="s">
        <v>31</v>
      </c>
      <c r="I64" s="18" t="s">
        <v>31</v>
      </c>
      <c r="J64" s="18" t="s">
        <v>31</v>
      </c>
      <c r="K64" s="18" t="s">
        <v>31</v>
      </c>
      <c r="L64" s="25" t="s">
        <v>25</v>
      </c>
      <c r="M64" s="25" t="s">
        <v>25</v>
      </c>
      <c r="N64" s="25" t="s">
        <v>25</v>
      </c>
      <c r="O64" s="1" t="s">
        <v>1267</v>
      </c>
      <c r="P64" s="1" t="s">
        <v>391</v>
      </c>
      <c r="Q64" t="s">
        <v>45</v>
      </c>
      <c r="R64" t="s">
        <v>45</v>
      </c>
      <c r="S64" s="3" t="s">
        <v>1249</v>
      </c>
      <c r="T64" t="s">
        <v>1275</v>
      </c>
      <c r="U64" t="s">
        <v>200</v>
      </c>
      <c r="V64" t="s">
        <v>40</v>
      </c>
      <c r="W64" t="s">
        <v>1208</v>
      </c>
      <c r="X64" s="7">
        <v>2</v>
      </c>
      <c r="Y64" s="7">
        <v>1</v>
      </c>
      <c r="Z64" s="1" t="s">
        <v>48</v>
      </c>
      <c r="AA64" s="1" t="s">
        <v>1282</v>
      </c>
      <c r="AB64" s="34" t="s">
        <v>45</v>
      </c>
      <c r="AC64" s="34" t="s">
        <v>45</v>
      </c>
      <c r="AD64" s="34" t="s">
        <v>45</v>
      </c>
    </row>
    <row r="65" spans="1:30" ht="57.6" x14ac:dyDescent="0.3">
      <c r="A65" t="s">
        <v>1369</v>
      </c>
      <c r="B65" t="s">
        <v>367</v>
      </c>
      <c r="C65" t="s">
        <v>1206</v>
      </c>
      <c r="D65" t="s">
        <v>1207</v>
      </c>
      <c r="E65" t="s">
        <v>44</v>
      </c>
      <c r="F65" s="1" t="s">
        <v>365</v>
      </c>
      <c r="G65" s="20" t="s">
        <v>26</v>
      </c>
      <c r="H65" s="20" t="s">
        <v>26</v>
      </c>
      <c r="I65" s="20" t="s">
        <v>26</v>
      </c>
      <c r="J65" s="20" t="s">
        <v>26</v>
      </c>
      <c r="K65" s="18" t="s">
        <v>31</v>
      </c>
      <c r="L65" s="24" t="s">
        <v>31</v>
      </c>
      <c r="M65" s="24" t="s">
        <v>31</v>
      </c>
      <c r="N65" s="25" t="s">
        <v>25</v>
      </c>
      <c r="O65" s="1" t="s">
        <v>1210</v>
      </c>
      <c r="P65" t="s">
        <v>391</v>
      </c>
      <c r="Q65" t="s">
        <v>45</v>
      </c>
      <c r="R65" t="s">
        <v>45</v>
      </c>
      <c r="S65" s="3" t="s">
        <v>351</v>
      </c>
      <c r="T65" t="s">
        <v>45</v>
      </c>
      <c r="U65" t="s">
        <v>459</v>
      </c>
      <c r="V65" t="s">
        <v>40</v>
      </c>
      <c r="W65" t="s">
        <v>1208</v>
      </c>
      <c r="X65" s="7">
        <v>2</v>
      </c>
      <c r="Y65" s="7">
        <v>1</v>
      </c>
      <c r="Z65" s="1" t="s">
        <v>437</v>
      </c>
      <c r="AA65" t="s">
        <v>1209</v>
      </c>
      <c r="AB65" s="34" t="s">
        <v>45</v>
      </c>
      <c r="AC65" s="34" t="s">
        <v>45</v>
      </c>
      <c r="AD65" s="34" t="s">
        <v>45</v>
      </c>
    </row>
    <row r="66" spans="1:30" ht="43.2" x14ac:dyDescent="0.3">
      <c r="A66" t="s">
        <v>1369</v>
      </c>
      <c r="B66" t="s">
        <v>367</v>
      </c>
      <c r="C66" t="s">
        <v>820</v>
      </c>
      <c r="D66" t="s">
        <v>821</v>
      </c>
      <c r="E66" t="s">
        <v>14</v>
      </c>
      <c r="F66" s="1" t="s">
        <v>365</v>
      </c>
      <c r="G66" s="20" t="s">
        <v>31</v>
      </c>
      <c r="H66" s="20" t="s">
        <v>31</v>
      </c>
      <c r="I66" s="20" t="s">
        <v>31</v>
      </c>
      <c r="J66" s="20" t="s">
        <v>31</v>
      </c>
      <c r="K66" s="20" t="s">
        <v>31</v>
      </c>
      <c r="L66" s="25" t="s">
        <v>18</v>
      </c>
      <c r="M66" s="25" t="s">
        <v>25</v>
      </c>
      <c r="N66" s="25" t="s">
        <v>25</v>
      </c>
      <c r="O66" s="1" t="s">
        <v>1201</v>
      </c>
      <c r="P66" s="1" t="s">
        <v>391</v>
      </c>
      <c r="Q66" s="1" t="s">
        <v>596</v>
      </c>
      <c r="R66" s="7">
        <v>3</v>
      </c>
      <c r="S66" s="3" t="s">
        <v>581</v>
      </c>
      <c r="T66" s="3" t="s">
        <v>581</v>
      </c>
      <c r="U66" t="s">
        <v>182</v>
      </c>
      <c r="V66" t="s">
        <v>1019</v>
      </c>
      <c r="W66" s="3" t="s">
        <v>372</v>
      </c>
      <c r="X66" t="s">
        <v>45</v>
      </c>
      <c r="Y66" s="7">
        <v>1</v>
      </c>
      <c r="Z66" s="1" t="s">
        <v>437</v>
      </c>
      <c r="AA66" s="1" t="s">
        <v>1020</v>
      </c>
      <c r="AB66" s="33">
        <f>(26.7+21.4+16+17.1+25.6+27.8+37.4+16)/8</f>
        <v>23.5</v>
      </c>
      <c r="AC66" s="31">
        <f>(32+25.6+19.2+20.5+30.7+33.3+44.8+19.2)/8</f>
        <v>28.162500000000001</v>
      </c>
      <c r="AD66" s="34" t="s">
        <v>45</v>
      </c>
    </row>
    <row r="67" spans="1:30" ht="43.2" x14ac:dyDescent="0.3">
      <c r="A67" t="s">
        <v>1369</v>
      </c>
      <c r="B67" t="s">
        <v>367</v>
      </c>
      <c r="C67" t="s">
        <v>860</v>
      </c>
      <c r="D67" t="s">
        <v>861</v>
      </c>
      <c r="E67" t="s">
        <v>44</v>
      </c>
      <c r="F67" s="1" t="s">
        <v>365</v>
      </c>
      <c r="G67" s="20" t="s">
        <v>26</v>
      </c>
      <c r="H67" s="20" t="s">
        <v>31</v>
      </c>
      <c r="I67" s="20" t="s">
        <v>31</v>
      </c>
      <c r="J67" s="20" t="s">
        <v>31</v>
      </c>
      <c r="K67" s="20" t="s">
        <v>31</v>
      </c>
      <c r="L67" s="25" t="s">
        <v>25</v>
      </c>
      <c r="M67" s="25" t="s">
        <v>25</v>
      </c>
      <c r="N67" s="25" t="s">
        <v>31</v>
      </c>
      <c r="O67" s="1" t="s">
        <v>1205</v>
      </c>
      <c r="P67" t="s">
        <v>406</v>
      </c>
      <c r="Q67" s="1" t="s">
        <v>1203</v>
      </c>
      <c r="R67" s="7">
        <v>3</v>
      </c>
      <c r="S67" s="3" t="s">
        <v>991</v>
      </c>
      <c r="T67" s="3" t="s">
        <v>561</v>
      </c>
      <c r="U67" t="s">
        <v>182</v>
      </c>
      <c r="V67" t="s">
        <v>40</v>
      </c>
      <c r="W67" s="1" t="s">
        <v>451</v>
      </c>
      <c r="X67" t="s">
        <v>45</v>
      </c>
      <c r="Y67" s="7">
        <v>1</v>
      </c>
      <c r="Z67" s="1" t="s">
        <v>437</v>
      </c>
      <c r="AA67" s="1" t="s">
        <v>1204</v>
      </c>
      <c r="AB67" s="34" t="s">
        <v>45</v>
      </c>
      <c r="AC67" s="34" t="s">
        <v>45</v>
      </c>
      <c r="AD67" s="34" t="s">
        <v>45</v>
      </c>
    </row>
    <row r="68" spans="1:30" ht="57.6" x14ac:dyDescent="0.3">
      <c r="A68" t="s">
        <v>1369</v>
      </c>
      <c r="B68" t="s">
        <v>367</v>
      </c>
      <c r="C68" t="s">
        <v>966</v>
      </c>
      <c r="D68" t="s">
        <v>856</v>
      </c>
      <c r="E68" t="s">
        <v>44</v>
      </c>
      <c r="F68" s="1" t="s">
        <v>365</v>
      </c>
      <c r="G68" s="20" t="s">
        <v>31</v>
      </c>
      <c r="H68" s="20" t="s">
        <v>31</v>
      </c>
      <c r="I68" s="20" t="s">
        <v>31</v>
      </c>
      <c r="J68" s="20" t="s">
        <v>26</v>
      </c>
      <c r="K68" s="20" t="s">
        <v>31</v>
      </c>
      <c r="L68" s="25" t="s">
        <v>25</v>
      </c>
      <c r="M68" s="25" t="s">
        <v>25</v>
      </c>
      <c r="N68" s="25" t="s">
        <v>31</v>
      </c>
      <c r="O68" t="s">
        <v>1201</v>
      </c>
      <c r="P68" t="s">
        <v>391</v>
      </c>
      <c r="Q68" s="1" t="s">
        <v>1202</v>
      </c>
      <c r="R68" s="7">
        <v>3</v>
      </c>
      <c r="S68" s="3" t="s">
        <v>1009</v>
      </c>
      <c r="T68" s="3" t="s">
        <v>1009</v>
      </c>
      <c r="U68" t="s">
        <v>16</v>
      </c>
      <c r="V68" t="s">
        <v>40</v>
      </c>
      <c r="W68" s="8" t="s">
        <v>449</v>
      </c>
      <c r="X68" t="s">
        <v>45</v>
      </c>
      <c r="Y68" s="7">
        <v>1</v>
      </c>
      <c r="Z68" s="1" t="s">
        <v>437</v>
      </c>
      <c r="AA68" s="1" t="s">
        <v>1200</v>
      </c>
      <c r="AB68" s="34" t="s">
        <v>45</v>
      </c>
      <c r="AC68" s="34" t="s">
        <v>45</v>
      </c>
      <c r="AD68" s="34" t="s">
        <v>45</v>
      </c>
    </row>
    <row r="69" spans="1:30" ht="72" x14ac:dyDescent="0.3">
      <c r="A69" t="s">
        <v>1369</v>
      </c>
      <c r="B69" t="s">
        <v>367</v>
      </c>
      <c r="C69" t="s">
        <v>1085</v>
      </c>
      <c r="D69" t="s">
        <v>977</v>
      </c>
      <c r="E69" t="s">
        <v>44</v>
      </c>
      <c r="F69" s="1" t="s">
        <v>365</v>
      </c>
      <c r="G69" s="20" t="s">
        <v>31</v>
      </c>
      <c r="H69" s="20" t="s">
        <v>26</v>
      </c>
      <c r="I69" s="20" t="s">
        <v>31</v>
      </c>
      <c r="J69" s="20" t="s">
        <v>31</v>
      </c>
      <c r="K69" s="20" t="s">
        <v>31</v>
      </c>
      <c r="L69" s="25" t="s">
        <v>25</v>
      </c>
      <c r="M69" s="25" t="s">
        <v>31</v>
      </c>
      <c r="N69" s="25" t="s">
        <v>31</v>
      </c>
      <c r="O69" t="s">
        <v>1199</v>
      </c>
      <c r="P69" t="s">
        <v>406</v>
      </c>
      <c r="Q69" s="1" t="s">
        <v>1196</v>
      </c>
      <c r="R69" s="7">
        <v>3</v>
      </c>
      <c r="S69" s="3" t="s">
        <v>662</v>
      </c>
      <c r="T69" s="3" t="s">
        <v>561</v>
      </c>
      <c r="U69" t="s">
        <v>1197</v>
      </c>
      <c r="V69" t="s">
        <v>196</v>
      </c>
      <c r="W69" t="s">
        <v>1141</v>
      </c>
      <c r="X69" s="7">
        <v>1</v>
      </c>
      <c r="Y69" s="7">
        <v>1</v>
      </c>
      <c r="Z69" s="1" t="s">
        <v>1308</v>
      </c>
      <c r="AA69" t="s">
        <v>1198</v>
      </c>
      <c r="AB69" s="34" t="s">
        <v>45</v>
      </c>
      <c r="AC69" s="34" t="s">
        <v>45</v>
      </c>
      <c r="AD69" s="34" t="s">
        <v>45</v>
      </c>
    </row>
    <row r="74" spans="1:30" x14ac:dyDescent="0.3">
      <c r="B74" s="1"/>
      <c r="F74" s="1"/>
      <c r="G74" s="20"/>
      <c r="H74" s="20"/>
      <c r="I74" s="20"/>
      <c r="J74" s="20"/>
      <c r="K74" s="20"/>
      <c r="L74" s="25"/>
      <c r="M74" s="25"/>
      <c r="N74" s="25"/>
      <c r="O74" s="1"/>
      <c r="P74" s="1"/>
      <c r="Q74" s="1"/>
      <c r="S74" s="3"/>
      <c r="T74" s="3"/>
      <c r="W74" s="3"/>
      <c r="Z74" s="1"/>
      <c r="AA74" s="1"/>
      <c r="AB74" s="31"/>
      <c r="AC74" s="31"/>
      <c r="AD74" s="33"/>
    </row>
    <row r="75" spans="1:30" x14ac:dyDescent="0.3">
      <c r="B75" s="1"/>
      <c r="F75" s="1"/>
      <c r="G75" s="20"/>
      <c r="H75" s="20"/>
      <c r="I75" s="20"/>
      <c r="J75" s="20"/>
      <c r="K75" s="20"/>
      <c r="L75" s="25"/>
      <c r="M75" s="25"/>
      <c r="N75" s="25"/>
      <c r="O75" s="1"/>
      <c r="P75" s="1"/>
      <c r="Q75" s="1"/>
      <c r="S75" s="3"/>
      <c r="T75" s="3"/>
      <c r="W75" s="3"/>
      <c r="Z75" s="1"/>
      <c r="AA75" s="1"/>
      <c r="AB75" s="33"/>
      <c r="AC75" s="31"/>
      <c r="AD75" s="31"/>
    </row>
    <row r="76" spans="1:30" x14ac:dyDescent="0.3">
      <c r="B76" s="1"/>
      <c r="F76" s="1"/>
      <c r="G76" s="20"/>
      <c r="H76" s="20"/>
      <c r="I76" s="20"/>
      <c r="J76" s="20"/>
      <c r="K76" s="20"/>
      <c r="L76" s="25"/>
      <c r="M76" s="25"/>
      <c r="N76" s="25"/>
      <c r="O76" s="1"/>
      <c r="P76" s="1"/>
      <c r="Q76" s="1"/>
      <c r="S76" s="3"/>
      <c r="T76" s="3"/>
      <c r="U76" s="1"/>
      <c r="W76" s="3"/>
      <c r="Z76" s="1"/>
      <c r="AA76" s="1"/>
      <c r="AB76" s="31"/>
      <c r="AC76" s="31"/>
      <c r="AD76" s="31"/>
    </row>
  </sheetData>
  <autoFilter ref="A2:AD69" xr:uid="{3CF9BCB8-4D41-4601-A083-3ACC4895C538}"/>
  <mergeCells count="3">
    <mergeCell ref="G1:K1"/>
    <mergeCell ref="L1:N1"/>
    <mergeCell ref="AB1:AD1"/>
  </mergeCells>
  <phoneticPr fontId="2"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42C29-FCBA-40D2-9ED2-9F6A743D542D}">
  <dimension ref="A1:AD15"/>
  <sheetViews>
    <sheetView zoomScale="80" zoomScaleNormal="80" workbookViewId="0">
      <pane ySplit="2" topLeftCell="A3" activePane="bottomLeft" state="frozen"/>
      <selection pane="bottomLeft"/>
    </sheetView>
  </sheetViews>
  <sheetFormatPr defaultRowHeight="14.4" x14ac:dyDescent="0.3"/>
  <cols>
    <col min="1" max="1" width="14.109375" bestFit="1" customWidth="1"/>
    <col min="2" max="2" width="30" bestFit="1" customWidth="1"/>
    <col min="3" max="3" width="35.33203125" bestFit="1" customWidth="1"/>
    <col min="4" max="4" width="23.44140625" customWidth="1"/>
    <col min="5" max="5" width="12.44140625" bestFit="1" customWidth="1"/>
    <col min="6" max="6" width="29.88671875" bestFit="1" customWidth="1"/>
    <col min="7" max="7" width="16.44140625" style="18" bestFit="1" customWidth="1"/>
    <col min="8" max="8" width="13.109375" style="18" bestFit="1" customWidth="1"/>
    <col min="9" max="9" width="11" style="18" bestFit="1" customWidth="1"/>
    <col min="10" max="10" width="24.109375" style="18" bestFit="1" customWidth="1"/>
    <col min="11" max="11" width="18" style="18" bestFit="1" customWidth="1"/>
    <col min="12" max="12" width="13.5546875" style="24" bestFit="1" customWidth="1"/>
    <col min="13" max="13" width="16.44140625" style="24" bestFit="1" customWidth="1"/>
    <col min="14" max="14" width="14.5546875" style="24" bestFit="1" customWidth="1"/>
    <col min="15" max="15" width="13.5546875" bestFit="1" customWidth="1"/>
    <col min="16" max="16" width="21" bestFit="1" customWidth="1"/>
    <col min="17" max="17" width="13.109375" bestFit="1" customWidth="1"/>
    <col min="18" max="18" width="16.44140625" bestFit="1" customWidth="1"/>
    <col min="19" max="20" width="14.44140625" bestFit="1" customWidth="1"/>
    <col min="21" max="21" width="11.109375" bestFit="1" customWidth="1"/>
    <col min="22" max="22" width="12.6640625" bestFit="1" customWidth="1"/>
    <col min="23" max="23" width="15.33203125" bestFit="1" customWidth="1"/>
    <col min="24" max="25" width="9.109375" bestFit="1" customWidth="1"/>
    <col min="26" max="26" width="15.5546875" bestFit="1" customWidth="1"/>
    <col min="27" max="27" width="42.109375" bestFit="1" customWidth="1"/>
    <col min="28" max="29" width="26" style="34" bestFit="1" customWidth="1"/>
    <col min="30" max="30" width="28.109375" style="34" bestFit="1" customWidth="1"/>
  </cols>
  <sheetData>
    <row r="1" spans="1:30" s="4" customFormat="1" ht="28.5" customHeight="1" x14ac:dyDescent="0.3">
      <c r="G1" s="39" t="s">
        <v>979</v>
      </c>
      <c r="H1" s="39"/>
      <c r="I1" s="39"/>
      <c r="J1" s="39"/>
      <c r="K1" s="39"/>
      <c r="L1" s="40" t="s">
        <v>2</v>
      </c>
      <c r="M1" s="40"/>
      <c r="N1" s="40"/>
      <c r="AB1" s="41" t="s">
        <v>784</v>
      </c>
      <c r="AC1" s="41"/>
      <c r="AD1" s="41"/>
    </row>
    <row r="2" spans="1:30" s="4" customFormat="1" ht="58.2" thickBot="1" x14ac:dyDescent="0.35">
      <c r="A2" s="5" t="s">
        <v>0</v>
      </c>
      <c r="B2" s="6" t="s">
        <v>785</v>
      </c>
      <c r="C2" s="6" t="s">
        <v>8</v>
      </c>
      <c r="D2" s="6" t="s">
        <v>9</v>
      </c>
      <c r="E2" s="6" t="s">
        <v>1</v>
      </c>
      <c r="F2" s="6" t="s">
        <v>786</v>
      </c>
      <c r="G2" s="17" t="s">
        <v>29</v>
      </c>
      <c r="H2" s="17" t="s">
        <v>119</v>
      </c>
      <c r="I2" s="17" t="s">
        <v>30</v>
      </c>
      <c r="J2" s="17" t="s">
        <v>36</v>
      </c>
      <c r="K2" s="17" t="s">
        <v>364</v>
      </c>
      <c r="L2" s="22" t="s">
        <v>32</v>
      </c>
      <c r="M2" s="22" t="s">
        <v>33</v>
      </c>
      <c r="N2" s="23" t="s">
        <v>34</v>
      </c>
      <c r="O2" s="5" t="s">
        <v>3</v>
      </c>
      <c r="P2" s="6" t="s">
        <v>120</v>
      </c>
      <c r="Q2" s="5" t="s">
        <v>23</v>
      </c>
      <c r="R2" s="6" t="s">
        <v>121</v>
      </c>
      <c r="S2" s="5" t="s">
        <v>787</v>
      </c>
      <c r="T2" s="5" t="s">
        <v>788</v>
      </c>
      <c r="U2" s="6" t="s">
        <v>789</v>
      </c>
      <c r="V2" s="5" t="s">
        <v>7</v>
      </c>
      <c r="W2" s="6" t="s">
        <v>802</v>
      </c>
      <c r="X2" s="5" t="s">
        <v>4</v>
      </c>
      <c r="Y2" s="5" t="s">
        <v>5</v>
      </c>
      <c r="Z2" s="5" t="s">
        <v>6</v>
      </c>
      <c r="AA2" s="6" t="s">
        <v>791</v>
      </c>
      <c r="AB2" s="30" t="s">
        <v>616</v>
      </c>
      <c r="AC2" s="30" t="s">
        <v>615</v>
      </c>
      <c r="AD2" s="30" t="s">
        <v>617</v>
      </c>
    </row>
    <row r="3" spans="1:30" ht="86.4" x14ac:dyDescent="0.3">
      <c r="A3" t="s">
        <v>10</v>
      </c>
      <c r="B3" s="1" t="s">
        <v>367</v>
      </c>
      <c r="C3" t="s">
        <v>20</v>
      </c>
      <c r="D3" t="s">
        <v>47</v>
      </c>
      <c r="E3" t="s">
        <v>14</v>
      </c>
      <c r="F3" s="1" t="s">
        <v>365</v>
      </c>
      <c r="G3" s="19" t="s">
        <v>31</v>
      </c>
      <c r="H3" s="19" t="s">
        <v>26</v>
      </c>
      <c r="I3" s="20" t="s">
        <v>26</v>
      </c>
      <c r="J3" s="20" t="s">
        <v>31</v>
      </c>
      <c r="K3" s="20" t="s">
        <v>26</v>
      </c>
      <c r="L3" s="25" t="s">
        <v>25</v>
      </c>
      <c r="M3" s="25" t="s">
        <v>26</v>
      </c>
      <c r="N3" s="25" t="s">
        <v>35</v>
      </c>
      <c r="O3" s="1" t="s">
        <v>795</v>
      </c>
      <c r="P3" s="1" t="s">
        <v>611</v>
      </c>
      <c r="Q3" s="1" t="s">
        <v>337</v>
      </c>
      <c r="R3" s="7">
        <v>2</v>
      </c>
      <c r="S3" s="1" t="s">
        <v>437</v>
      </c>
      <c r="T3" s="1" t="s">
        <v>437</v>
      </c>
      <c r="U3" t="s">
        <v>16</v>
      </c>
      <c r="V3" t="s">
        <v>17</v>
      </c>
      <c r="W3" s="3" t="s">
        <v>372</v>
      </c>
      <c r="X3" s="7">
        <v>5</v>
      </c>
      <c r="Y3" s="7">
        <v>18</v>
      </c>
      <c r="Z3" s="1" t="s">
        <v>1308</v>
      </c>
      <c r="AA3" s="1" t="s">
        <v>387</v>
      </c>
      <c r="AB3" s="31">
        <f>(23.4+18.7+14+14.9+22.4+24.3+32.7+14)/8</f>
        <v>20.55</v>
      </c>
      <c r="AC3" s="32">
        <f>(33.4+26.7+20+21.4+32+34.7+46.7+20)/8</f>
        <v>29.362499999999997</v>
      </c>
      <c r="AD3" s="33">
        <f>(40+32+24+25.6+38.4+41.6+56+24)/8</f>
        <v>35.200000000000003</v>
      </c>
    </row>
    <row r="4" spans="1:30" ht="86.4" x14ac:dyDescent="0.3">
      <c r="A4" t="s">
        <v>10</v>
      </c>
      <c r="B4" s="1" t="s">
        <v>367</v>
      </c>
      <c r="C4" t="s">
        <v>63</v>
      </c>
      <c r="D4" t="s">
        <v>72</v>
      </c>
      <c r="E4" t="s">
        <v>14</v>
      </c>
      <c r="F4" s="1" t="s">
        <v>365</v>
      </c>
      <c r="G4" s="20" t="s">
        <v>25</v>
      </c>
      <c r="H4" s="19" t="s">
        <v>26</v>
      </c>
      <c r="I4" s="19" t="s">
        <v>26</v>
      </c>
      <c r="J4" s="20" t="s">
        <v>31</v>
      </c>
      <c r="K4" s="20" t="s">
        <v>31</v>
      </c>
      <c r="L4" s="25" t="s">
        <v>35</v>
      </c>
      <c r="M4" s="26" t="s">
        <v>26</v>
      </c>
      <c r="N4" s="25" t="s">
        <v>25</v>
      </c>
      <c r="O4" s="1" t="s">
        <v>397</v>
      </c>
      <c r="P4" s="1" t="s">
        <v>391</v>
      </c>
      <c r="Q4" s="1" t="s">
        <v>395</v>
      </c>
      <c r="R4" s="7">
        <v>1</v>
      </c>
      <c r="S4" s="1" t="s">
        <v>437</v>
      </c>
      <c r="T4" s="1" t="s">
        <v>437</v>
      </c>
      <c r="U4" s="1" t="s">
        <v>338</v>
      </c>
      <c r="V4" s="1" t="s">
        <v>196</v>
      </c>
      <c r="W4" s="3" t="s">
        <v>372</v>
      </c>
      <c r="X4" s="7">
        <v>5</v>
      </c>
      <c r="Y4" s="7">
        <v>18</v>
      </c>
      <c r="Z4" s="1" t="s">
        <v>1308</v>
      </c>
      <c r="AA4" s="1" t="s">
        <v>396</v>
      </c>
      <c r="AB4" s="31">
        <f>(50+40+30+32+48+52+70.1+30)/8</f>
        <v>44.012500000000003</v>
      </c>
      <c r="AC4" s="31">
        <f>(66.7+53.4+40+42.7+64.1+69.4+93.4+40)/8</f>
        <v>58.712499999999991</v>
      </c>
      <c r="AD4" s="31">
        <f>(83.4+66.7+50+53.4+80.1+86.7+116.8+50)/8</f>
        <v>73.387500000000003</v>
      </c>
    </row>
    <row r="5" spans="1:30" ht="72" x14ac:dyDescent="0.3">
      <c r="A5" t="s">
        <v>10</v>
      </c>
      <c r="B5" s="1" t="s">
        <v>367</v>
      </c>
      <c r="C5" t="s">
        <v>67</v>
      </c>
      <c r="D5" t="s">
        <v>285</v>
      </c>
      <c r="E5" t="s">
        <v>14</v>
      </c>
      <c r="F5" s="1" t="s">
        <v>370</v>
      </c>
      <c r="G5" s="20" t="s">
        <v>26</v>
      </c>
      <c r="H5" s="20" t="s">
        <v>26</v>
      </c>
      <c r="I5" s="20" t="s">
        <v>26</v>
      </c>
      <c r="J5" s="20" t="s">
        <v>26</v>
      </c>
      <c r="K5" s="20" t="s">
        <v>26</v>
      </c>
      <c r="L5" s="25" t="s">
        <v>26</v>
      </c>
      <c r="M5" s="25" t="s">
        <v>26</v>
      </c>
      <c r="N5" s="25" t="s">
        <v>25</v>
      </c>
      <c r="O5" s="1" t="s">
        <v>1358</v>
      </c>
      <c r="P5" t="s">
        <v>406</v>
      </c>
      <c r="Q5" s="1" t="s">
        <v>986</v>
      </c>
      <c r="R5" s="7">
        <v>3</v>
      </c>
      <c r="S5" s="1" t="s">
        <v>437</v>
      </c>
      <c r="T5" s="1" t="s">
        <v>437</v>
      </c>
      <c r="U5" t="s">
        <v>182</v>
      </c>
      <c r="V5" t="s">
        <v>40</v>
      </c>
      <c r="W5" s="3" t="s">
        <v>372</v>
      </c>
      <c r="X5" s="7">
        <v>5</v>
      </c>
      <c r="Y5" s="7">
        <v>18</v>
      </c>
      <c r="Z5" s="1" t="s">
        <v>437</v>
      </c>
      <c r="AA5" s="1" t="s">
        <v>469</v>
      </c>
      <c r="AB5" s="31">
        <f>(18+14.4+10.8+11.5+17.3+18.7+25.2+10.8)/8</f>
        <v>15.8375</v>
      </c>
      <c r="AC5" s="33">
        <f>(21+16.8+12.6+13.5+20.2+21.9+29.4+12.6)/8</f>
        <v>18.5</v>
      </c>
      <c r="AD5" s="34" t="s">
        <v>45</v>
      </c>
    </row>
    <row r="6" spans="1:30" ht="72" x14ac:dyDescent="0.3">
      <c r="A6" t="s">
        <v>10</v>
      </c>
      <c r="B6" s="1" t="s">
        <v>367</v>
      </c>
      <c r="C6" t="s">
        <v>68</v>
      </c>
      <c r="D6" t="s">
        <v>69</v>
      </c>
      <c r="E6" t="s">
        <v>14</v>
      </c>
      <c r="F6" s="1" t="s">
        <v>370</v>
      </c>
      <c r="G6" s="20" t="s">
        <v>26</v>
      </c>
      <c r="H6" s="20" t="s">
        <v>26</v>
      </c>
      <c r="I6" s="20" t="s">
        <v>26</v>
      </c>
      <c r="J6" s="20" t="s">
        <v>26</v>
      </c>
      <c r="K6" s="20" t="s">
        <v>26</v>
      </c>
      <c r="L6" s="25" t="s">
        <v>26</v>
      </c>
      <c r="M6" s="25" t="s">
        <v>26</v>
      </c>
      <c r="N6" s="25" t="s">
        <v>25</v>
      </c>
      <c r="O6" s="1" t="s">
        <v>467</v>
      </c>
      <c r="P6" t="s">
        <v>406</v>
      </c>
      <c r="Q6" s="1" t="s">
        <v>986</v>
      </c>
      <c r="R6" s="7">
        <v>3</v>
      </c>
      <c r="S6" s="1" t="s">
        <v>437</v>
      </c>
      <c r="T6" s="1" t="s">
        <v>437</v>
      </c>
      <c r="U6" t="s">
        <v>16</v>
      </c>
      <c r="V6" t="s">
        <v>40</v>
      </c>
      <c r="W6" s="3" t="s">
        <v>372</v>
      </c>
      <c r="X6" s="7">
        <v>5</v>
      </c>
      <c r="Y6" s="7">
        <v>18</v>
      </c>
      <c r="Z6" s="1" t="s">
        <v>468</v>
      </c>
      <c r="AA6" s="1" t="s">
        <v>1300</v>
      </c>
      <c r="AB6" s="31">
        <f>(18+14.4+10.8+11.5+17.3+18.7+25.2+10.8)/8</f>
        <v>15.8375</v>
      </c>
      <c r="AC6" s="33">
        <f>(21+16.8+12.6+13.5+20.2+21.9+29.4+12.6)/8</f>
        <v>18.5</v>
      </c>
      <c r="AD6" s="34" t="s">
        <v>45</v>
      </c>
    </row>
    <row r="7" spans="1:30" ht="115.2" x14ac:dyDescent="0.3">
      <c r="A7" t="s">
        <v>10</v>
      </c>
      <c r="B7" s="1" t="s">
        <v>367</v>
      </c>
      <c r="C7" t="s">
        <v>471</v>
      </c>
      <c r="D7" t="s">
        <v>313</v>
      </c>
      <c r="E7" t="s">
        <v>44</v>
      </c>
      <c r="F7" s="1" t="s">
        <v>371</v>
      </c>
      <c r="G7" s="20" t="s">
        <v>31</v>
      </c>
      <c r="H7" s="20" t="s">
        <v>26</v>
      </c>
      <c r="I7" s="20" t="s">
        <v>31</v>
      </c>
      <c r="J7" s="20" t="s">
        <v>31</v>
      </c>
      <c r="K7" s="20" t="s">
        <v>31</v>
      </c>
      <c r="L7" s="25" t="s">
        <v>31</v>
      </c>
      <c r="M7" s="25" t="s">
        <v>31</v>
      </c>
      <c r="N7" s="25" t="s">
        <v>31</v>
      </c>
      <c r="O7" s="1" t="s">
        <v>1372</v>
      </c>
      <c r="P7" s="1" t="s">
        <v>611</v>
      </c>
      <c r="Q7" s="1" t="s">
        <v>1017</v>
      </c>
      <c r="R7" s="7">
        <v>3</v>
      </c>
      <c r="S7" s="1" t="s">
        <v>437</v>
      </c>
      <c r="T7" s="1" t="s">
        <v>437</v>
      </c>
      <c r="U7" t="s">
        <v>472</v>
      </c>
      <c r="V7" t="s">
        <v>40</v>
      </c>
      <c r="W7" s="8" t="s">
        <v>470</v>
      </c>
      <c r="X7" s="7">
        <v>3</v>
      </c>
      <c r="Y7" s="7">
        <v>10</v>
      </c>
      <c r="Z7" s="1" t="s">
        <v>437</v>
      </c>
      <c r="AA7" s="1" t="s">
        <v>1301</v>
      </c>
      <c r="AB7" s="34" t="s">
        <v>45</v>
      </c>
      <c r="AC7" s="34" t="s">
        <v>45</v>
      </c>
      <c r="AD7" s="34" t="s">
        <v>45</v>
      </c>
    </row>
    <row r="8" spans="1:30" ht="57.6" x14ac:dyDescent="0.3">
      <c r="A8" t="s">
        <v>10</v>
      </c>
      <c r="B8" s="1" t="s">
        <v>367</v>
      </c>
      <c r="C8" t="s">
        <v>70</v>
      </c>
      <c r="D8" t="s">
        <v>71</v>
      </c>
      <c r="E8" t="s">
        <v>14</v>
      </c>
      <c r="F8" s="1" t="s">
        <v>365</v>
      </c>
      <c r="G8" s="20" t="s">
        <v>25</v>
      </c>
      <c r="H8" s="20" t="s">
        <v>26</v>
      </c>
      <c r="I8" s="20" t="s">
        <v>31</v>
      </c>
      <c r="J8" s="20" t="s">
        <v>31</v>
      </c>
      <c r="K8" s="20" t="s">
        <v>31</v>
      </c>
      <c r="L8" s="25" t="s">
        <v>26</v>
      </c>
      <c r="M8" s="25" t="s">
        <v>26</v>
      </c>
      <c r="N8" s="25" t="s">
        <v>25</v>
      </c>
      <c r="O8" s="1" t="s">
        <v>473</v>
      </c>
      <c r="P8" t="s">
        <v>391</v>
      </c>
      <c r="Q8" s="1" t="s">
        <v>987</v>
      </c>
      <c r="R8" s="7">
        <v>1</v>
      </c>
      <c r="S8" s="1" t="s">
        <v>437</v>
      </c>
      <c r="T8" s="1" t="s">
        <v>437</v>
      </c>
      <c r="U8" t="s">
        <v>16</v>
      </c>
      <c r="V8" t="s">
        <v>196</v>
      </c>
      <c r="W8" s="3" t="s">
        <v>372</v>
      </c>
      <c r="X8" s="7">
        <v>5</v>
      </c>
      <c r="Y8" s="7">
        <v>18</v>
      </c>
      <c r="Z8" s="1" t="s">
        <v>437</v>
      </c>
      <c r="AA8" s="1" t="s">
        <v>776</v>
      </c>
      <c r="AB8" s="31">
        <f>(50+40+30+32+48+52+70.1+30)/8</f>
        <v>44.012500000000003</v>
      </c>
      <c r="AC8" s="31">
        <f>(66.7+53.4+40+42.7+64.1+69.4+93.4+40)/8</f>
        <v>58.712499999999991</v>
      </c>
      <c r="AD8" s="31">
        <f>(83.4+66.7+50+53.4+80.1+86.7+116.8+50)/8</f>
        <v>73.387500000000003</v>
      </c>
    </row>
    <row r="9" spans="1:30" ht="158.4" x14ac:dyDescent="0.3">
      <c r="A9" t="s">
        <v>10</v>
      </c>
      <c r="B9" t="s">
        <v>367</v>
      </c>
      <c r="C9" s="1" t="s">
        <v>346</v>
      </c>
      <c r="D9" s="1" t="s">
        <v>347</v>
      </c>
      <c r="E9" t="s">
        <v>14</v>
      </c>
      <c r="F9" t="s">
        <v>1065</v>
      </c>
      <c r="G9" s="19" t="s">
        <v>474</v>
      </c>
      <c r="H9" s="19" t="s">
        <v>474</v>
      </c>
      <c r="I9" s="19" t="s">
        <v>474</v>
      </c>
      <c r="J9" s="19" t="s">
        <v>474</v>
      </c>
      <c r="K9" s="19" t="s">
        <v>474</v>
      </c>
      <c r="L9" s="26" t="s">
        <v>474</v>
      </c>
      <c r="M9" s="26" t="s">
        <v>474</v>
      </c>
      <c r="N9" s="26" t="s">
        <v>474</v>
      </c>
      <c r="O9" s="8" t="s">
        <v>474</v>
      </c>
      <c r="P9" s="8" t="s">
        <v>474</v>
      </c>
      <c r="Q9" t="s">
        <v>45</v>
      </c>
      <c r="R9" t="s">
        <v>45</v>
      </c>
      <c r="S9" s="1" t="s">
        <v>437</v>
      </c>
      <c r="T9" s="1" t="s">
        <v>437</v>
      </c>
      <c r="U9" s="1" t="s">
        <v>474</v>
      </c>
      <c r="V9" s="1" t="s">
        <v>474</v>
      </c>
      <c r="W9" s="3" t="s">
        <v>372</v>
      </c>
      <c r="X9" s="7">
        <v>5</v>
      </c>
      <c r="Y9" s="7">
        <v>18</v>
      </c>
      <c r="Z9" s="1" t="s">
        <v>437</v>
      </c>
      <c r="AA9" s="1" t="s">
        <v>475</v>
      </c>
      <c r="AB9" s="34" t="s">
        <v>45</v>
      </c>
      <c r="AC9" s="34" t="s">
        <v>45</v>
      </c>
      <c r="AD9" s="34" t="s">
        <v>45</v>
      </c>
    </row>
    <row r="10" spans="1:30" ht="86.4" x14ac:dyDescent="0.3">
      <c r="A10" t="s">
        <v>10</v>
      </c>
      <c r="B10" t="s">
        <v>367</v>
      </c>
      <c r="C10" t="s">
        <v>366</v>
      </c>
      <c r="D10" s="1" t="s">
        <v>270</v>
      </c>
      <c r="E10" t="s">
        <v>14</v>
      </c>
      <c r="F10" s="1" t="s">
        <v>365</v>
      </c>
      <c r="G10" s="20" t="s">
        <v>31</v>
      </c>
      <c r="H10" s="20" t="s">
        <v>26</v>
      </c>
      <c r="I10" s="20" t="s">
        <v>26</v>
      </c>
      <c r="J10" s="20" t="s">
        <v>25</v>
      </c>
      <c r="K10" s="20" t="s">
        <v>26</v>
      </c>
      <c r="L10" s="25" t="s">
        <v>25</v>
      </c>
      <c r="M10" s="25" t="s">
        <v>26</v>
      </c>
      <c r="N10" s="25" t="s">
        <v>25</v>
      </c>
      <c r="O10" s="1" t="s">
        <v>476</v>
      </c>
      <c r="P10" t="s">
        <v>391</v>
      </c>
      <c r="Q10" s="1" t="s">
        <v>584</v>
      </c>
      <c r="R10" s="7">
        <v>3</v>
      </c>
      <c r="S10" s="1" t="s">
        <v>437</v>
      </c>
      <c r="T10" s="1" t="s">
        <v>437</v>
      </c>
      <c r="U10" t="s">
        <v>182</v>
      </c>
      <c r="V10" s="1" t="s">
        <v>478</v>
      </c>
      <c r="W10" s="8" t="s">
        <v>449</v>
      </c>
      <c r="X10" s="7">
        <v>3</v>
      </c>
      <c r="Y10" s="7">
        <v>10</v>
      </c>
      <c r="Z10" s="1" t="s">
        <v>437</v>
      </c>
      <c r="AA10" s="1" t="s">
        <v>477</v>
      </c>
      <c r="AB10" s="34" t="s">
        <v>45</v>
      </c>
      <c r="AC10" s="34" t="s">
        <v>45</v>
      </c>
      <c r="AD10" s="34" t="s">
        <v>45</v>
      </c>
    </row>
    <row r="11" spans="1:30" ht="43.2" x14ac:dyDescent="0.3">
      <c r="A11" t="s">
        <v>10</v>
      </c>
      <c r="B11" t="s">
        <v>368</v>
      </c>
      <c r="C11" t="s">
        <v>166</v>
      </c>
      <c r="D11" t="s">
        <v>314</v>
      </c>
      <c r="E11" t="s">
        <v>44</v>
      </c>
      <c r="F11" s="1" t="s">
        <v>371</v>
      </c>
      <c r="G11" s="18" t="s">
        <v>45</v>
      </c>
      <c r="H11" s="18" t="s">
        <v>45</v>
      </c>
      <c r="I11" s="20" t="s">
        <v>31</v>
      </c>
      <c r="J11" s="20" t="s">
        <v>31</v>
      </c>
      <c r="K11" s="20" t="s">
        <v>26</v>
      </c>
      <c r="L11" s="25" t="s">
        <v>25</v>
      </c>
      <c r="M11" s="25" t="s">
        <v>25</v>
      </c>
      <c r="N11" s="25" t="s">
        <v>35</v>
      </c>
      <c r="O11" s="1" t="s">
        <v>1316</v>
      </c>
      <c r="P11" s="1" t="s">
        <v>391</v>
      </c>
      <c r="Q11" s="1" t="s">
        <v>1363</v>
      </c>
      <c r="R11" s="7">
        <v>3</v>
      </c>
      <c r="S11" s="1" t="s">
        <v>437</v>
      </c>
      <c r="T11" s="1" t="s">
        <v>437</v>
      </c>
      <c r="U11" t="s">
        <v>16</v>
      </c>
      <c r="V11" t="s">
        <v>464</v>
      </c>
      <c r="W11" s="8" t="s">
        <v>470</v>
      </c>
      <c r="X11" s="7">
        <v>3</v>
      </c>
      <c r="Y11" s="7">
        <v>10</v>
      </c>
      <c r="Z11" s="1" t="s">
        <v>437</v>
      </c>
      <c r="AA11" s="1" t="s">
        <v>479</v>
      </c>
      <c r="AB11" s="34" t="s">
        <v>45</v>
      </c>
      <c r="AC11" s="34" t="s">
        <v>45</v>
      </c>
      <c r="AD11" s="34" t="s">
        <v>45</v>
      </c>
    </row>
    <row r="12" spans="1:30" ht="57.6" x14ac:dyDescent="0.3">
      <c r="A12" t="s">
        <v>10</v>
      </c>
      <c r="B12" t="s">
        <v>367</v>
      </c>
      <c r="C12" t="s">
        <v>895</v>
      </c>
      <c r="D12" t="s">
        <v>896</v>
      </c>
      <c r="E12" t="s">
        <v>44</v>
      </c>
      <c r="F12" s="1" t="s">
        <v>371</v>
      </c>
      <c r="G12" s="18" t="s">
        <v>45</v>
      </c>
      <c r="H12" s="20" t="s">
        <v>31</v>
      </c>
      <c r="I12" s="20" t="s">
        <v>31</v>
      </c>
      <c r="J12" s="20" t="s">
        <v>31</v>
      </c>
      <c r="K12" s="20" t="s">
        <v>31</v>
      </c>
      <c r="L12" s="25" t="s">
        <v>25</v>
      </c>
      <c r="M12" s="25" t="s">
        <v>25</v>
      </c>
      <c r="N12" s="25" t="s">
        <v>31</v>
      </c>
      <c r="O12" s="1" t="s">
        <v>480</v>
      </c>
      <c r="P12" s="1" t="s">
        <v>406</v>
      </c>
      <c r="Q12" s="1" t="s">
        <v>1362</v>
      </c>
      <c r="R12" s="7">
        <v>3</v>
      </c>
      <c r="S12" s="1" t="s">
        <v>437</v>
      </c>
      <c r="T12" s="1" t="s">
        <v>437</v>
      </c>
      <c r="U12" s="1" t="s">
        <v>200</v>
      </c>
      <c r="V12" s="1" t="s">
        <v>700</v>
      </c>
      <c r="W12" s="8" t="s">
        <v>372</v>
      </c>
      <c r="X12" s="7">
        <v>5</v>
      </c>
      <c r="Y12" s="7">
        <v>18</v>
      </c>
      <c r="Z12" s="1" t="s">
        <v>437</v>
      </c>
      <c r="AA12" s="1" t="s">
        <v>1302</v>
      </c>
      <c r="AB12" s="34" t="s">
        <v>45</v>
      </c>
      <c r="AC12" s="34" t="s">
        <v>45</v>
      </c>
      <c r="AD12" s="34" t="s">
        <v>45</v>
      </c>
    </row>
    <row r="13" spans="1:30" ht="72" x14ac:dyDescent="0.3">
      <c r="A13" t="s">
        <v>10</v>
      </c>
      <c r="B13" t="s">
        <v>367</v>
      </c>
      <c r="C13" t="s">
        <v>75</v>
      </c>
      <c r="D13" t="s">
        <v>315</v>
      </c>
      <c r="E13" t="s">
        <v>14</v>
      </c>
      <c r="F13" s="1" t="s">
        <v>365</v>
      </c>
      <c r="G13" s="18" t="s">
        <v>45</v>
      </c>
      <c r="H13" s="20" t="s">
        <v>31</v>
      </c>
      <c r="I13" s="20" t="s">
        <v>31</v>
      </c>
      <c r="J13" s="20" t="s">
        <v>31</v>
      </c>
      <c r="K13" s="20" t="s">
        <v>31</v>
      </c>
      <c r="L13" s="25" t="s">
        <v>25</v>
      </c>
      <c r="M13" s="25" t="s">
        <v>25</v>
      </c>
      <c r="N13" s="25" t="s">
        <v>31</v>
      </c>
      <c r="O13" s="1" t="s">
        <v>480</v>
      </c>
      <c r="P13" s="1" t="s">
        <v>391</v>
      </c>
      <c r="Q13" s="1" t="s">
        <v>992</v>
      </c>
      <c r="R13" s="7">
        <v>3</v>
      </c>
      <c r="S13" s="1" t="s">
        <v>437</v>
      </c>
      <c r="T13" s="1" t="s">
        <v>437</v>
      </c>
      <c r="U13" t="s">
        <v>242</v>
      </c>
      <c r="V13" t="s">
        <v>40</v>
      </c>
      <c r="W13" s="3" t="s">
        <v>372</v>
      </c>
      <c r="X13" s="7">
        <v>5</v>
      </c>
      <c r="Y13" s="7">
        <v>18</v>
      </c>
      <c r="Z13" s="1" t="s">
        <v>437</v>
      </c>
      <c r="AA13" s="1" t="s">
        <v>481</v>
      </c>
      <c r="AB13" s="34" t="s">
        <v>45</v>
      </c>
      <c r="AC13" s="34" t="s">
        <v>45</v>
      </c>
      <c r="AD13" s="34" t="s">
        <v>45</v>
      </c>
    </row>
    <row r="14" spans="1:30" ht="43.2" x14ac:dyDescent="0.3">
      <c r="A14" t="s">
        <v>10</v>
      </c>
      <c r="B14" t="s">
        <v>367</v>
      </c>
      <c r="C14" t="s">
        <v>78</v>
      </c>
      <c r="D14" t="s">
        <v>284</v>
      </c>
      <c r="E14" t="s">
        <v>14</v>
      </c>
      <c r="F14" s="1" t="s">
        <v>370</v>
      </c>
      <c r="G14" s="20" t="s">
        <v>26</v>
      </c>
      <c r="H14" s="20" t="s">
        <v>26</v>
      </c>
      <c r="I14" s="20" t="s">
        <v>26</v>
      </c>
      <c r="J14" s="20" t="s">
        <v>31</v>
      </c>
      <c r="K14" s="20" t="s">
        <v>26</v>
      </c>
      <c r="L14" s="25" t="s">
        <v>26</v>
      </c>
      <c r="M14" s="25" t="s">
        <v>25</v>
      </c>
      <c r="N14" s="25" t="s">
        <v>25</v>
      </c>
      <c r="O14" s="1" t="s">
        <v>483</v>
      </c>
      <c r="P14" t="s">
        <v>391</v>
      </c>
      <c r="Q14" s="1" t="s">
        <v>993</v>
      </c>
      <c r="R14" s="7">
        <v>3</v>
      </c>
      <c r="S14" s="1" t="s">
        <v>437</v>
      </c>
      <c r="T14" s="1" t="s">
        <v>437</v>
      </c>
      <c r="U14" t="s">
        <v>482</v>
      </c>
      <c r="V14" t="s">
        <v>40</v>
      </c>
      <c r="W14" s="3" t="s">
        <v>372</v>
      </c>
      <c r="X14" s="7">
        <v>5</v>
      </c>
      <c r="Y14" s="7">
        <v>18</v>
      </c>
      <c r="Z14" s="1" t="s">
        <v>437</v>
      </c>
      <c r="AA14" s="1" t="s">
        <v>1303</v>
      </c>
      <c r="AB14" s="34" t="s">
        <v>45</v>
      </c>
      <c r="AC14" s="34" t="s">
        <v>45</v>
      </c>
      <c r="AD14" s="34" t="s">
        <v>45</v>
      </c>
    </row>
    <row r="15" spans="1:30" ht="57.6" x14ac:dyDescent="0.3">
      <c r="A15" t="s">
        <v>10</v>
      </c>
      <c r="B15" t="s">
        <v>367</v>
      </c>
      <c r="C15" t="s">
        <v>167</v>
      </c>
      <c r="D15" t="s">
        <v>316</v>
      </c>
      <c r="E15" t="s">
        <v>14</v>
      </c>
      <c r="F15" s="1" t="s">
        <v>365</v>
      </c>
      <c r="G15" s="20" t="s">
        <v>25</v>
      </c>
      <c r="H15" s="20" t="s">
        <v>26</v>
      </c>
      <c r="I15" s="20" t="s">
        <v>25</v>
      </c>
      <c r="J15" s="20" t="s">
        <v>26</v>
      </c>
      <c r="K15" s="20" t="s">
        <v>26</v>
      </c>
      <c r="L15" s="25" t="s">
        <v>35</v>
      </c>
      <c r="M15" s="25" t="s">
        <v>26</v>
      </c>
      <c r="N15" s="25" t="s">
        <v>25</v>
      </c>
      <c r="O15" s="1" t="s">
        <v>485</v>
      </c>
      <c r="P15" t="s">
        <v>406</v>
      </c>
      <c r="Q15" s="1" t="s">
        <v>871</v>
      </c>
      <c r="R15" s="3" t="s">
        <v>660</v>
      </c>
      <c r="S15" s="1" t="s">
        <v>437</v>
      </c>
      <c r="T15" s="1" t="s">
        <v>437</v>
      </c>
      <c r="U15" s="1" t="s">
        <v>385</v>
      </c>
      <c r="V15" s="1" t="s">
        <v>196</v>
      </c>
      <c r="W15" s="8" t="s">
        <v>470</v>
      </c>
      <c r="X15" s="7">
        <v>3</v>
      </c>
      <c r="Y15" s="7">
        <v>10</v>
      </c>
      <c r="Z15" s="1" t="s">
        <v>437</v>
      </c>
      <c r="AA15" s="1" t="s">
        <v>484</v>
      </c>
      <c r="AB15" s="34" t="s">
        <v>45</v>
      </c>
      <c r="AC15" s="34" t="s">
        <v>45</v>
      </c>
      <c r="AD15" s="34" t="s">
        <v>45</v>
      </c>
    </row>
  </sheetData>
  <autoFilter ref="A2:AD15" xr:uid="{3CF9BCB8-4D41-4601-A083-3ACC4895C538}"/>
  <mergeCells count="3">
    <mergeCell ref="G1:K1"/>
    <mergeCell ref="L1:N1"/>
    <mergeCell ref="AB1:AD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1FFFB-3D29-47D6-A08E-FCACBDE4BB9D}">
  <dimension ref="A1:AD34"/>
  <sheetViews>
    <sheetView zoomScale="80" zoomScaleNormal="80" workbookViewId="0">
      <pane ySplit="2" topLeftCell="A3" activePane="bottomLeft" state="frozen"/>
      <selection pane="bottomLeft"/>
    </sheetView>
  </sheetViews>
  <sheetFormatPr defaultRowHeight="14.4" x14ac:dyDescent="0.3"/>
  <cols>
    <col min="1" max="1" width="13.5546875" bestFit="1" customWidth="1"/>
    <col min="2" max="2" width="36.88671875" bestFit="1" customWidth="1"/>
    <col min="3" max="3" width="37.44140625" bestFit="1" customWidth="1"/>
    <col min="4" max="4" width="24.44140625" bestFit="1" customWidth="1"/>
    <col min="5" max="5" width="12.109375" bestFit="1" customWidth="1"/>
    <col min="6" max="6" width="28.5546875" bestFit="1" customWidth="1"/>
    <col min="7" max="7" width="13.6640625" style="18" bestFit="1" customWidth="1"/>
    <col min="8" max="8" width="11.88671875" style="18" bestFit="1" customWidth="1"/>
    <col min="9" max="9" width="10.6640625" style="18" bestFit="1" customWidth="1"/>
    <col min="10" max="10" width="24.109375" style="18" bestFit="1" customWidth="1"/>
    <col min="11" max="11" width="18" style="18" bestFit="1" customWidth="1"/>
    <col min="12" max="12" width="13.5546875" style="24" bestFit="1" customWidth="1"/>
    <col min="13" max="13" width="15.88671875" style="24" bestFit="1" customWidth="1"/>
    <col min="14" max="14" width="14.5546875" style="24" bestFit="1" customWidth="1"/>
    <col min="15" max="15" width="13.109375" bestFit="1" customWidth="1"/>
    <col min="16" max="16" width="21" bestFit="1" customWidth="1"/>
    <col min="17" max="17" width="13.109375" bestFit="1" customWidth="1"/>
    <col min="18" max="18" width="16.44140625" bestFit="1" customWidth="1"/>
    <col min="19" max="19" width="13.5546875" bestFit="1" customWidth="1"/>
    <col min="20" max="20" width="14.109375" bestFit="1" customWidth="1"/>
    <col min="21" max="21" width="11.109375" customWidth="1"/>
    <col min="22" max="22" width="12.5546875" bestFit="1" customWidth="1"/>
    <col min="23" max="23" width="18" bestFit="1" customWidth="1"/>
    <col min="24" max="25" width="9.109375" bestFit="1" customWidth="1"/>
    <col min="26" max="26" width="17.44140625" bestFit="1" customWidth="1"/>
    <col min="27" max="27" width="42.44140625" bestFit="1" customWidth="1"/>
    <col min="28" max="29" width="26" style="34" bestFit="1" customWidth="1"/>
    <col min="30" max="30" width="28.109375" style="34" bestFit="1" customWidth="1"/>
  </cols>
  <sheetData>
    <row r="1" spans="1:30" s="4" customFormat="1" ht="28.5" customHeight="1" x14ac:dyDescent="0.3">
      <c r="G1" s="39" t="s">
        <v>979</v>
      </c>
      <c r="H1" s="39"/>
      <c r="I1" s="39"/>
      <c r="J1" s="39"/>
      <c r="K1" s="39"/>
      <c r="L1" s="40" t="s">
        <v>2</v>
      </c>
      <c r="M1" s="40"/>
      <c r="N1" s="40"/>
      <c r="AB1" s="41" t="s">
        <v>784</v>
      </c>
      <c r="AC1" s="41"/>
      <c r="AD1" s="41"/>
    </row>
    <row r="2" spans="1:30" s="4" customFormat="1" ht="58.2" thickBot="1" x14ac:dyDescent="0.35">
      <c r="A2" s="5" t="s">
        <v>0</v>
      </c>
      <c r="B2" s="6" t="s">
        <v>785</v>
      </c>
      <c r="C2" s="6" t="s">
        <v>8</v>
      </c>
      <c r="D2" s="6" t="s">
        <v>9</v>
      </c>
      <c r="E2" s="6" t="s">
        <v>1</v>
      </c>
      <c r="F2" s="6" t="s">
        <v>786</v>
      </c>
      <c r="G2" s="17" t="s">
        <v>29</v>
      </c>
      <c r="H2" s="17" t="s">
        <v>119</v>
      </c>
      <c r="I2" s="17" t="s">
        <v>30</v>
      </c>
      <c r="J2" s="17" t="s">
        <v>36</v>
      </c>
      <c r="K2" s="17" t="s">
        <v>364</v>
      </c>
      <c r="L2" s="22" t="s">
        <v>32</v>
      </c>
      <c r="M2" s="22" t="s">
        <v>33</v>
      </c>
      <c r="N2" s="23" t="s">
        <v>34</v>
      </c>
      <c r="O2" s="5" t="s">
        <v>3</v>
      </c>
      <c r="P2" s="6" t="s">
        <v>120</v>
      </c>
      <c r="Q2" s="5" t="s">
        <v>23</v>
      </c>
      <c r="R2" s="6" t="s">
        <v>121</v>
      </c>
      <c r="S2" s="5" t="s">
        <v>787</v>
      </c>
      <c r="T2" s="5" t="s">
        <v>788</v>
      </c>
      <c r="U2" s="6" t="s">
        <v>789</v>
      </c>
      <c r="V2" s="5" t="s">
        <v>7</v>
      </c>
      <c r="W2" s="6" t="s">
        <v>803</v>
      </c>
      <c r="X2" s="5" t="s">
        <v>4</v>
      </c>
      <c r="Y2" s="5" t="s">
        <v>5</v>
      </c>
      <c r="Z2" s="5" t="s">
        <v>6</v>
      </c>
      <c r="AA2" s="6" t="s">
        <v>791</v>
      </c>
      <c r="AB2" s="30" t="s">
        <v>616</v>
      </c>
      <c r="AC2" s="30" t="s">
        <v>615</v>
      </c>
      <c r="AD2" s="30" t="s">
        <v>617</v>
      </c>
    </row>
    <row r="3" spans="1:30" ht="43.2" x14ac:dyDescent="0.3">
      <c r="A3" t="s">
        <v>11</v>
      </c>
      <c r="B3" s="1" t="s">
        <v>367</v>
      </c>
      <c r="C3" t="s">
        <v>488</v>
      </c>
      <c r="D3" t="s">
        <v>486</v>
      </c>
      <c r="E3" t="s">
        <v>44</v>
      </c>
      <c r="F3" s="8" t="s">
        <v>365</v>
      </c>
      <c r="G3" s="20" t="s">
        <v>31</v>
      </c>
      <c r="H3" s="20" t="s">
        <v>31</v>
      </c>
      <c r="I3" s="18" t="s">
        <v>45</v>
      </c>
      <c r="J3" s="20" t="s">
        <v>26</v>
      </c>
      <c r="K3" s="20" t="s">
        <v>26</v>
      </c>
      <c r="L3" s="25" t="s">
        <v>25</v>
      </c>
      <c r="M3" s="25" t="s">
        <v>18</v>
      </c>
      <c r="N3" s="25" t="s">
        <v>45</v>
      </c>
      <c r="O3" t="s">
        <v>196</v>
      </c>
      <c r="P3" t="s">
        <v>406</v>
      </c>
      <c r="Q3" t="s">
        <v>45</v>
      </c>
      <c r="R3" t="s">
        <v>45</v>
      </c>
      <c r="S3" s="7" t="s">
        <v>489</v>
      </c>
      <c r="T3" s="3" t="s">
        <v>490</v>
      </c>
      <c r="U3" t="s">
        <v>357</v>
      </c>
      <c r="V3" t="s">
        <v>487</v>
      </c>
      <c r="W3" t="s">
        <v>438</v>
      </c>
      <c r="X3" t="s">
        <v>45</v>
      </c>
      <c r="Y3" s="7">
        <v>5</v>
      </c>
      <c r="Z3" s="1" t="s">
        <v>173</v>
      </c>
      <c r="AA3" s="1" t="s">
        <v>777</v>
      </c>
      <c r="AB3" s="34" t="s">
        <v>45</v>
      </c>
      <c r="AC3" s="34" t="s">
        <v>45</v>
      </c>
      <c r="AD3" s="34" t="s">
        <v>45</v>
      </c>
    </row>
    <row r="4" spans="1:30" ht="43.2" x14ac:dyDescent="0.3">
      <c r="A4" t="s">
        <v>11</v>
      </c>
      <c r="B4" s="1" t="s">
        <v>367</v>
      </c>
      <c r="C4" t="s">
        <v>1297</v>
      </c>
      <c r="D4" t="s">
        <v>52</v>
      </c>
      <c r="E4" t="s">
        <v>44</v>
      </c>
      <c r="F4" s="8" t="s">
        <v>365</v>
      </c>
      <c r="G4" s="18" t="s">
        <v>45</v>
      </c>
      <c r="H4" s="18" t="s">
        <v>45</v>
      </c>
      <c r="I4" s="20" t="s">
        <v>31</v>
      </c>
      <c r="J4" s="20" t="s">
        <v>31</v>
      </c>
      <c r="K4" s="20" t="s">
        <v>26</v>
      </c>
      <c r="L4" s="25" t="s">
        <v>25</v>
      </c>
      <c r="M4" s="25" t="s">
        <v>25</v>
      </c>
      <c r="N4" s="24" t="s">
        <v>45</v>
      </c>
      <c r="O4" s="1" t="s">
        <v>1364</v>
      </c>
      <c r="P4" t="s">
        <v>45</v>
      </c>
      <c r="Q4" t="s">
        <v>45</v>
      </c>
      <c r="R4" t="s">
        <v>45</v>
      </c>
      <c r="S4" s="7">
        <v>0.5</v>
      </c>
      <c r="T4" t="s">
        <v>45</v>
      </c>
      <c r="U4" t="s">
        <v>43</v>
      </c>
      <c r="V4" t="s">
        <v>54</v>
      </c>
      <c r="W4" t="s">
        <v>438</v>
      </c>
      <c r="X4" t="s">
        <v>45</v>
      </c>
      <c r="Y4" s="7">
        <v>5</v>
      </c>
      <c r="Z4" s="1" t="s">
        <v>53</v>
      </c>
      <c r="AA4" s="1" t="s">
        <v>1062</v>
      </c>
      <c r="AB4" s="34" t="s">
        <v>45</v>
      </c>
      <c r="AC4" s="34" t="s">
        <v>45</v>
      </c>
      <c r="AD4" s="34" t="s">
        <v>45</v>
      </c>
    </row>
    <row r="5" spans="1:30" ht="43.2" x14ac:dyDescent="0.3">
      <c r="A5" t="s">
        <v>11</v>
      </c>
      <c r="B5" s="1" t="s">
        <v>367</v>
      </c>
      <c r="C5" t="s">
        <v>144</v>
      </c>
      <c r="D5" t="s">
        <v>169</v>
      </c>
      <c r="E5" t="s">
        <v>44</v>
      </c>
      <c r="F5" s="8" t="s">
        <v>365</v>
      </c>
      <c r="G5" s="18" t="s">
        <v>45</v>
      </c>
      <c r="H5" s="18" t="s">
        <v>45</v>
      </c>
      <c r="I5" s="20" t="s">
        <v>26</v>
      </c>
      <c r="J5" s="18" t="s">
        <v>45</v>
      </c>
      <c r="K5" s="20" t="s">
        <v>26</v>
      </c>
      <c r="L5" s="25" t="s">
        <v>25</v>
      </c>
      <c r="M5" s="25" t="s">
        <v>26</v>
      </c>
      <c r="N5" s="24" t="s">
        <v>45</v>
      </c>
      <c r="O5" s="1" t="s">
        <v>1316</v>
      </c>
      <c r="P5" t="s">
        <v>45</v>
      </c>
      <c r="Q5" t="s">
        <v>45</v>
      </c>
      <c r="R5" t="s">
        <v>45</v>
      </c>
      <c r="S5" s="7" t="s">
        <v>170</v>
      </c>
      <c r="T5" t="s">
        <v>45</v>
      </c>
      <c r="U5" t="s">
        <v>172</v>
      </c>
      <c r="V5" s="1" t="s">
        <v>171</v>
      </c>
      <c r="W5" t="s">
        <v>174</v>
      </c>
      <c r="X5" t="s">
        <v>45</v>
      </c>
      <c r="Y5" s="7">
        <v>3</v>
      </c>
      <c r="Z5" s="1" t="s">
        <v>173</v>
      </c>
      <c r="AA5" s="1" t="s">
        <v>530</v>
      </c>
      <c r="AB5" s="34" t="s">
        <v>45</v>
      </c>
      <c r="AC5" s="34" t="s">
        <v>45</v>
      </c>
      <c r="AD5" s="34" t="s">
        <v>45</v>
      </c>
    </row>
    <row r="6" spans="1:30" ht="43.2" x14ac:dyDescent="0.3">
      <c r="A6" t="s">
        <v>11</v>
      </c>
      <c r="B6" s="1" t="s">
        <v>367</v>
      </c>
      <c r="C6" t="s">
        <v>145</v>
      </c>
      <c r="D6" t="s">
        <v>175</v>
      </c>
      <c r="E6" t="s">
        <v>44</v>
      </c>
      <c r="F6" s="8" t="s">
        <v>365</v>
      </c>
      <c r="G6" s="18" t="s">
        <v>45</v>
      </c>
      <c r="H6" s="18" t="s">
        <v>45</v>
      </c>
      <c r="I6" s="20" t="s">
        <v>31</v>
      </c>
      <c r="J6" s="20" t="s">
        <v>26</v>
      </c>
      <c r="K6" s="20" t="s">
        <v>31</v>
      </c>
      <c r="L6" s="25" t="s">
        <v>25</v>
      </c>
      <c r="M6" s="25" t="s">
        <v>26</v>
      </c>
      <c r="N6" s="24" t="s">
        <v>45</v>
      </c>
      <c r="O6" s="1" t="s">
        <v>1316</v>
      </c>
      <c r="P6" t="s">
        <v>45</v>
      </c>
      <c r="Q6" t="s">
        <v>45</v>
      </c>
      <c r="R6" t="s">
        <v>45</v>
      </c>
      <c r="S6" s="9">
        <v>1</v>
      </c>
      <c r="T6" t="s">
        <v>45</v>
      </c>
      <c r="U6" t="s">
        <v>176</v>
      </c>
      <c r="V6" t="s">
        <v>40</v>
      </c>
      <c r="W6" t="s">
        <v>177</v>
      </c>
      <c r="X6" t="s">
        <v>45</v>
      </c>
      <c r="Y6" s="7">
        <v>3</v>
      </c>
      <c r="Z6" s="1" t="s">
        <v>173</v>
      </c>
      <c r="AA6" s="1" t="s">
        <v>531</v>
      </c>
      <c r="AB6" s="34" t="s">
        <v>45</v>
      </c>
      <c r="AC6" s="34" t="s">
        <v>45</v>
      </c>
      <c r="AD6" s="34" t="s">
        <v>45</v>
      </c>
    </row>
    <row r="7" spans="1:30" ht="57.6" x14ac:dyDescent="0.3">
      <c r="A7" t="s">
        <v>11</v>
      </c>
      <c r="B7" s="1" t="s">
        <v>367</v>
      </c>
      <c r="C7" t="s">
        <v>1299</v>
      </c>
      <c r="D7" t="s">
        <v>178</v>
      </c>
      <c r="E7" t="s">
        <v>44</v>
      </c>
      <c r="F7" s="8" t="s">
        <v>365</v>
      </c>
      <c r="G7" s="18" t="s">
        <v>45</v>
      </c>
      <c r="H7" s="18" t="s">
        <v>45</v>
      </c>
      <c r="I7" s="18" t="s">
        <v>45</v>
      </c>
      <c r="J7" s="18" t="s">
        <v>45</v>
      </c>
      <c r="K7" s="20" t="s">
        <v>26</v>
      </c>
      <c r="L7" s="25" t="s">
        <v>25</v>
      </c>
      <c r="M7" s="25" t="s">
        <v>25</v>
      </c>
      <c r="N7" s="24" t="s">
        <v>45</v>
      </c>
      <c r="O7" s="1" t="s">
        <v>1316</v>
      </c>
      <c r="P7" t="s">
        <v>45</v>
      </c>
      <c r="Q7" t="s">
        <v>45</v>
      </c>
      <c r="R7" t="s">
        <v>45</v>
      </c>
      <c r="S7" s="9">
        <v>1</v>
      </c>
      <c r="T7" t="s">
        <v>45</v>
      </c>
      <c r="U7" t="s">
        <v>49</v>
      </c>
      <c r="V7" t="s">
        <v>180</v>
      </c>
      <c r="W7" t="s">
        <v>179</v>
      </c>
      <c r="X7" t="s">
        <v>45</v>
      </c>
      <c r="Y7" s="7">
        <v>5</v>
      </c>
      <c r="Z7" s="1" t="s">
        <v>173</v>
      </c>
      <c r="AA7" s="1" t="s">
        <v>756</v>
      </c>
      <c r="AB7" s="34" t="s">
        <v>45</v>
      </c>
      <c r="AC7" s="34" t="s">
        <v>45</v>
      </c>
      <c r="AD7" s="34" t="s">
        <v>45</v>
      </c>
    </row>
    <row r="8" spans="1:30" ht="43.2" x14ac:dyDescent="0.3">
      <c r="A8" t="s">
        <v>11</v>
      </c>
      <c r="B8" s="1" t="s">
        <v>374</v>
      </c>
      <c r="C8" t="s">
        <v>310</v>
      </c>
      <c r="D8" t="s">
        <v>311</v>
      </c>
      <c r="E8" t="s">
        <v>44</v>
      </c>
      <c r="F8" s="8" t="s">
        <v>365</v>
      </c>
      <c r="G8" s="18" t="s">
        <v>45</v>
      </c>
      <c r="H8" s="18" t="s">
        <v>45</v>
      </c>
      <c r="I8" s="18" t="s">
        <v>45</v>
      </c>
      <c r="J8" s="18" t="s">
        <v>45</v>
      </c>
      <c r="K8" s="20" t="s">
        <v>26</v>
      </c>
      <c r="L8" s="25" t="s">
        <v>25</v>
      </c>
      <c r="M8" s="25" t="s">
        <v>26</v>
      </c>
      <c r="N8" s="24" t="s">
        <v>45</v>
      </c>
      <c r="O8" s="1" t="s">
        <v>1365</v>
      </c>
      <c r="P8" t="s">
        <v>45</v>
      </c>
      <c r="Q8" t="s">
        <v>45</v>
      </c>
      <c r="R8" t="s">
        <v>45</v>
      </c>
      <c r="S8" s="7">
        <v>1.25</v>
      </c>
      <c r="T8" t="s">
        <v>45</v>
      </c>
      <c r="U8" t="s">
        <v>184</v>
      </c>
      <c r="V8" t="s">
        <v>40</v>
      </c>
      <c r="W8" t="s">
        <v>438</v>
      </c>
      <c r="X8" t="s">
        <v>45</v>
      </c>
      <c r="Y8" s="7">
        <v>3</v>
      </c>
      <c r="Z8" s="1" t="s">
        <v>173</v>
      </c>
      <c r="AA8" s="1" t="s">
        <v>1295</v>
      </c>
      <c r="AB8" s="34" t="s">
        <v>45</v>
      </c>
      <c r="AC8" s="34" t="s">
        <v>45</v>
      </c>
      <c r="AD8" s="34" t="s">
        <v>45</v>
      </c>
    </row>
    <row r="9" spans="1:30" ht="57.6" x14ac:dyDescent="0.3">
      <c r="A9" t="s">
        <v>11</v>
      </c>
      <c r="B9" s="1" t="s">
        <v>374</v>
      </c>
      <c r="C9" t="s">
        <v>312</v>
      </c>
      <c r="D9" t="s">
        <v>186</v>
      </c>
      <c r="E9" t="s">
        <v>44</v>
      </c>
      <c r="F9" s="8" t="s">
        <v>365</v>
      </c>
      <c r="G9" s="18" t="s">
        <v>45</v>
      </c>
      <c r="H9" s="18" t="s">
        <v>45</v>
      </c>
      <c r="I9" s="18" t="s">
        <v>45</v>
      </c>
      <c r="J9" s="18" t="s">
        <v>45</v>
      </c>
      <c r="K9" s="20" t="s">
        <v>26</v>
      </c>
      <c r="L9" s="25" t="s">
        <v>25</v>
      </c>
      <c r="M9" s="25" t="s">
        <v>25</v>
      </c>
      <c r="N9" s="25" t="s">
        <v>31</v>
      </c>
      <c r="O9" s="1" t="s">
        <v>1366</v>
      </c>
      <c r="P9" t="s">
        <v>45</v>
      </c>
      <c r="Q9" t="s">
        <v>45</v>
      </c>
      <c r="R9" t="s">
        <v>45</v>
      </c>
      <c r="S9" s="7">
        <v>0.75</v>
      </c>
      <c r="T9" t="s">
        <v>45</v>
      </c>
      <c r="U9" t="s">
        <v>187</v>
      </c>
      <c r="V9" t="s">
        <v>40</v>
      </c>
      <c r="W9" t="s">
        <v>179</v>
      </c>
      <c r="X9" t="s">
        <v>45</v>
      </c>
      <c r="Y9" s="7">
        <v>5</v>
      </c>
      <c r="Z9" s="1" t="s">
        <v>173</v>
      </c>
      <c r="AA9" s="1" t="s">
        <v>1296</v>
      </c>
      <c r="AB9" s="34" t="s">
        <v>45</v>
      </c>
      <c r="AC9" s="34" t="s">
        <v>45</v>
      </c>
      <c r="AD9" s="34" t="s">
        <v>45</v>
      </c>
    </row>
    <row r="10" spans="1:30" ht="60.75" customHeight="1" x14ac:dyDescent="0.3">
      <c r="A10" t="s">
        <v>11</v>
      </c>
      <c r="B10" s="1" t="s">
        <v>367</v>
      </c>
      <c r="C10" t="s">
        <v>146</v>
      </c>
      <c r="D10" t="s">
        <v>181</v>
      </c>
      <c r="E10" t="s">
        <v>44</v>
      </c>
      <c r="F10" s="8" t="s">
        <v>365</v>
      </c>
      <c r="G10" s="18" t="s">
        <v>45</v>
      </c>
      <c r="H10" s="20" t="s">
        <v>31</v>
      </c>
      <c r="I10" s="20" t="s">
        <v>26</v>
      </c>
      <c r="J10" s="20" t="s">
        <v>26</v>
      </c>
      <c r="K10" s="20" t="s">
        <v>31</v>
      </c>
      <c r="L10" s="25" t="s">
        <v>31</v>
      </c>
      <c r="M10" s="25" t="s">
        <v>31</v>
      </c>
      <c r="N10" s="25" t="s">
        <v>31</v>
      </c>
      <c r="O10" s="1" t="s">
        <v>1367</v>
      </c>
      <c r="P10" t="s">
        <v>391</v>
      </c>
      <c r="Q10" t="s">
        <v>45</v>
      </c>
      <c r="R10" t="s">
        <v>45</v>
      </c>
      <c r="S10" s="7">
        <v>2.5</v>
      </c>
      <c r="T10" t="s">
        <v>45</v>
      </c>
      <c r="U10" t="s">
        <v>182</v>
      </c>
      <c r="V10" t="s">
        <v>40</v>
      </c>
      <c r="W10" t="s">
        <v>183</v>
      </c>
      <c r="X10" t="s">
        <v>45</v>
      </c>
      <c r="Y10" s="7">
        <v>3</v>
      </c>
      <c r="Z10" s="1" t="s">
        <v>173</v>
      </c>
      <c r="AA10" s="1" t="s">
        <v>532</v>
      </c>
      <c r="AB10" s="34" t="s">
        <v>45</v>
      </c>
      <c r="AC10" s="34" t="s">
        <v>45</v>
      </c>
      <c r="AD10" s="34" t="s">
        <v>45</v>
      </c>
    </row>
    <row r="11" spans="1:30" ht="43.2" x14ac:dyDescent="0.3">
      <c r="A11" t="s">
        <v>11</v>
      </c>
      <c r="B11" s="1" t="s">
        <v>367</v>
      </c>
      <c r="C11" t="s">
        <v>147</v>
      </c>
      <c r="D11" t="s">
        <v>188</v>
      </c>
      <c r="E11" t="s">
        <v>44</v>
      </c>
      <c r="F11" s="8" t="s">
        <v>365</v>
      </c>
      <c r="G11" s="18" t="s">
        <v>45</v>
      </c>
      <c r="H11" s="18" t="s">
        <v>45</v>
      </c>
      <c r="I11" s="18" t="s">
        <v>45</v>
      </c>
      <c r="J11" s="18" t="s">
        <v>45</v>
      </c>
      <c r="K11" s="20" t="s">
        <v>26</v>
      </c>
      <c r="L11" s="25" t="s">
        <v>25</v>
      </c>
      <c r="M11" s="25" t="s">
        <v>25</v>
      </c>
      <c r="N11" s="24" t="s">
        <v>45</v>
      </c>
      <c r="O11" s="1" t="s">
        <v>1368</v>
      </c>
      <c r="P11" t="s">
        <v>45</v>
      </c>
      <c r="Q11" t="s">
        <v>45</v>
      </c>
      <c r="R11" t="s">
        <v>45</v>
      </c>
      <c r="S11" s="7">
        <v>0.6</v>
      </c>
      <c r="T11" t="s">
        <v>45</v>
      </c>
      <c r="U11" t="s">
        <v>182</v>
      </c>
      <c r="V11" t="s">
        <v>40</v>
      </c>
      <c r="W11" t="s">
        <v>189</v>
      </c>
      <c r="X11" t="s">
        <v>45</v>
      </c>
      <c r="Y11" s="7">
        <v>5</v>
      </c>
      <c r="Z11" s="1" t="s">
        <v>173</v>
      </c>
      <c r="AA11" s="1" t="s">
        <v>533</v>
      </c>
      <c r="AB11" s="34" t="s">
        <v>45</v>
      </c>
      <c r="AC11" s="34" t="s">
        <v>45</v>
      </c>
      <c r="AD11" s="34" t="s">
        <v>45</v>
      </c>
    </row>
    <row r="12" spans="1:30" ht="43.2" x14ac:dyDescent="0.3">
      <c r="A12" t="s">
        <v>11</v>
      </c>
      <c r="B12" s="1" t="s">
        <v>367</v>
      </c>
      <c r="C12" t="s">
        <v>148</v>
      </c>
      <c r="D12" t="s">
        <v>190</v>
      </c>
      <c r="E12" t="s">
        <v>44</v>
      </c>
      <c r="F12" s="8" t="s">
        <v>365</v>
      </c>
      <c r="G12" s="18" t="s">
        <v>45</v>
      </c>
      <c r="H12" s="18" t="s">
        <v>45</v>
      </c>
      <c r="I12" s="18" t="s">
        <v>45</v>
      </c>
      <c r="J12" s="18" t="s">
        <v>45</v>
      </c>
      <c r="K12" s="20" t="s">
        <v>26</v>
      </c>
      <c r="L12" s="25" t="s">
        <v>25</v>
      </c>
      <c r="M12" s="25" t="s">
        <v>25</v>
      </c>
      <c r="N12" s="25" t="s">
        <v>26</v>
      </c>
      <c r="O12" s="1" t="s">
        <v>492</v>
      </c>
      <c r="P12" t="s">
        <v>45</v>
      </c>
      <c r="Q12" t="s">
        <v>45</v>
      </c>
      <c r="R12" t="s">
        <v>45</v>
      </c>
      <c r="S12" s="9">
        <v>1</v>
      </c>
      <c r="T12" t="s">
        <v>45</v>
      </c>
      <c r="U12" t="s">
        <v>191</v>
      </c>
      <c r="V12" t="s">
        <v>54</v>
      </c>
      <c r="W12" t="s">
        <v>183</v>
      </c>
      <c r="X12" t="s">
        <v>45</v>
      </c>
      <c r="Y12" s="7">
        <v>3</v>
      </c>
      <c r="Z12" s="1" t="s">
        <v>173</v>
      </c>
      <c r="AA12" s="1" t="s">
        <v>534</v>
      </c>
      <c r="AB12" s="34" t="s">
        <v>45</v>
      </c>
      <c r="AC12" s="34" t="s">
        <v>45</v>
      </c>
      <c r="AD12" s="34" t="s">
        <v>45</v>
      </c>
    </row>
    <row r="13" spans="1:30" ht="72" x14ac:dyDescent="0.3">
      <c r="A13" t="s">
        <v>11</v>
      </c>
      <c r="B13" s="1" t="s">
        <v>367</v>
      </c>
      <c r="C13" t="s">
        <v>164</v>
      </c>
      <c r="D13" t="s">
        <v>197</v>
      </c>
      <c r="E13" t="s">
        <v>44</v>
      </c>
      <c r="F13" s="8" t="s">
        <v>365</v>
      </c>
      <c r="G13" s="20" t="s">
        <v>31</v>
      </c>
      <c r="H13" s="20" t="s">
        <v>31</v>
      </c>
      <c r="I13" s="20" t="s">
        <v>31</v>
      </c>
      <c r="J13" s="20" t="s">
        <v>31</v>
      </c>
      <c r="K13" s="20" t="s">
        <v>31</v>
      </c>
      <c r="L13" s="25" t="s">
        <v>31</v>
      </c>
      <c r="M13" s="25" t="s">
        <v>35</v>
      </c>
      <c r="N13" s="25" t="s">
        <v>31</v>
      </c>
      <c r="O13" s="1" t="s">
        <v>491</v>
      </c>
      <c r="P13" t="s">
        <v>45</v>
      </c>
      <c r="Q13" t="s">
        <v>45</v>
      </c>
      <c r="R13" t="s">
        <v>45</v>
      </c>
      <c r="S13" s="7">
        <v>0.3</v>
      </c>
      <c r="T13" t="s">
        <v>45</v>
      </c>
      <c r="U13" t="s">
        <v>196</v>
      </c>
      <c r="V13" t="s">
        <v>195</v>
      </c>
      <c r="W13" t="s">
        <v>439</v>
      </c>
      <c r="X13" t="s">
        <v>45</v>
      </c>
      <c r="Y13" s="7">
        <v>5</v>
      </c>
      <c r="Z13" t="s">
        <v>185</v>
      </c>
      <c r="AA13" s="1" t="s">
        <v>535</v>
      </c>
      <c r="AB13" s="34" t="s">
        <v>45</v>
      </c>
      <c r="AC13" s="34" t="s">
        <v>45</v>
      </c>
      <c r="AD13" s="34" t="s">
        <v>45</v>
      </c>
    </row>
    <row r="14" spans="1:30" ht="86.4" x14ac:dyDescent="0.3">
      <c r="A14" t="s">
        <v>11</v>
      </c>
      <c r="B14" s="1" t="s">
        <v>367</v>
      </c>
      <c r="C14" t="s">
        <v>900</v>
      </c>
      <c r="D14" s="1" t="s">
        <v>901</v>
      </c>
      <c r="E14" t="s">
        <v>44</v>
      </c>
      <c r="F14" s="8" t="s">
        <v>365</v>
      </c>
      <c r="G14" s="20" t="s">
        <v>45</v>
      </c>
      <c r="H14" s="20" t="s">
        <v>26</v>
      </c>
      <c r="I14" s="20" t="s">
        <v>31</v>
      </c>
      <c r="J14" s="20" t="s">
        <v>31</v>
      </c>
      <c r="K14" s="20" t="s">
        <v>31</v>
      </c>
      <c r="L14" s="25" t="s">
        <v>26</v>
      </c>
      <c r="M14" s="25" t="s">
        <v>26</v>
      </c>
      <c r="N14" s="25" t="s">
        <v>18</v>
      </c>
      <c r="O14" s="1" t="s">
        <v>491</v>
      </c>
      <c r="P14" t="s">
        <v>45</v>
      </c>
      <c r="Q14" t="s">
        <v>45</v>
      </c>
      <c r="R14" t="s">
        <v>45</v>
      </c>
      <c r="S14" s="7" t="s">
        <v>951</v>
      </c>
      <c r="T14" t="s">
        <v>45</v>
      </c>
      <c r="U14" t="s">
        <v>196</v>
      </c>
      <c r="V14" t="s">
        <v>195</v>
      </c>
      <c r="W14" t="s">
        <v>439</v>
      </c>
      <c r="X14" t="s">
        <v>45</v>
      </c>
      <c r="Y14" s="7">
        <v>5</v>
      </c>
      <c r="Z14" s="1" t="s">
        <v>53</v>
      </c>
      <c r="AA14" s="1" t="s">
        <v>952</v>
      </c>
      <c r="AB14" s="34" t="s">
        <v>45</v>
      </c>
      <c r="AC14" s="34" t="s">
        <v>45</v>
      </c>
      <c r="AD14" s="34" t="s">
        <v>45</v>
      </c>
    </row>
    <row r="15" spans="1:30" ht="43.2" x14ac:dyDescent="0.3">
      <c r="A15" t="s">
        <v>11</v>
      </c>
      <c r="B15" s="1" t="s">
        <v>367</v>
      </c>
      <c r="C15" t="s">
        <v>149</v>
      </c>
      <c r="D15" t="s">
        <v>192</v>
      </c>
      <c r="E15" t="s">
        <v>44</v>
      </c>
      <c r="F15" s="8" t="s">
        <v>365</v>
      </c>
      <c r="G15" s="20" t="s">
        <v>31</v>
      </c>
      <c r="H15" s="20" t="s">
        <v>31</v>
      </c>
      <c r="I15" s="20" t="s">
        <v>31</v>
      </c>
      <c r="J15" s="20" t="s">
        <v>31</v>
      </c>
      <c r="K15" s="20" t="s">
        <v>31</v>
      </c>
      <c r="L15" s="25" t="s">
        <v>25</v>
      </c>
      <c r="M15" s="25" t="s">
        <v>25</v>
      </c>
      <c r="N15" s="25" t="s">
        <v>25</v>
      </c>
      <c r="O15" s="1" t="s">
        <v>493</v>
      </c>
      <c r="P15" t="s">
        <v>45</v>
      </c>
      <c r="Q15" t="s">
        <v>45</v>
      </c>
      <c r="R15" t="s">
        <v>45</v>
      </c>
      <c r="S15" s="7" t="s">
        <v>194</v>
      </c>
      <c r="T15" t="s">
        <v>45</v>
      </c>
      <c r="U15" t="s">
        <v>193</v>
      </c>
      <c r="V15" t="s">
        <v>195</v>
      </c>
      <c r="W15" t="s">
        <v>189</v>
      </c>
      <c r="X15" t="s">
        <v>45</v>
      </c>
      <c r="Y15" s="7">
        <v>5</v>
      </c>
      <c r="Z15" s="1" t="s">
        <v>53</v>
      </c>
      <c r="AA15" s="1" t="s">
        <v>536</v>
      </c>
      <c r="AB15" s="34" t="s">
        <v>45</v>
      </c>
      <c r="AC15" s="34" t="s">
        <v>45</v>
      </c>
      <c r="AD15" s="34" t="s">
        <v>45</v>
      </c>
    </row>
    <row r="16" spans="1:30" ht="43.2" x14ac:dyDescent="0.3">
      <c r="A16" t="s">
        <v>11</v>
      </c>
      <c r="B16" s="1" t="s">
        <v>368</v>
      </c>
      <c r="C16" t="s">
        <v>150</v>
      </c>
      <c r="D16" t="s">
        <v>198</v>
      </c>
      <c r="E16" t="s">
        <v>44</v>
      </c>
      <c r="F16" s="8" t="s">
        <v>365</v>
      </c>
      <c r="G16" s="18" t="s">
        <v>45</v>
      </c>
      <c r="H16" s="18" t="s">
        <v>45</v>
      </c>
      <c r="I16" s="18" t="s">
        <v>45</v>
      </c>
      <c r="J16" s="18" t="s">
        <v>45</v>
      </c>
      <c r="K16" s="20" t="s">
        <v>26</v>
      </c>
      <c r="L16" s="25" t="s">
        <v>31</v>
      </c>
      <c r="M16" s="25" t="s">
        <v>31</v>
      </c>
      <c r="N16" s="24" t="s">
        <v>45</v>
      </c>
      <c r="O16" s="1" t="s">
        <v>1316</v>
      </c>
      <c r="P16" t="s">
        <v>45</v>
      </c>
      <c r="Q16" t="s">
        <v>45</v>
      </c>
      <c r="R16" t="s">
        <v>45</v>
      </c>
      <c r="S16" s="9">
        <v>1</v>
      </c>
      <c r="T16" t="s">
        <v>45</v>
      </c>
      <c r="U16" t="s">
        <v>176</v>
      </c>
      <c r="V16" t="s">
        <v>40</v>
      </c>
      <c r="W16" t="s">
        <v>189</v>
      </c>
      <c r="X16" t="s">
        <v>45</v>
      </c>
      <c r="Y16" s="7">
        <v>5</v>
      </c>
      <c r="Z16" s="1" t="s">
        <v>173</v>
      </c>
      <c r="AA16" s="1" t="s">
        <v>537</v>
      </c>
      <c r="AB16" s="34" t="s">
        <v>45</v>
      </c>
      <c r="AC16" s="34" t="s">
        <v>45</v>
      </c>
      <c r="AD16" s="34" t="s">
        <v>45</v>
      </c>
    </row>
    <row r="17" spans="1:30" ht="43.2" x14ac:dyDescent="0.3">
      <c r="A17" t="s">
        <v>11</v>
      </c>
      <c r="B17" s="1" t="s">
        <v>367</v>
      </c>
      <c r="C17" t="s">
        <v>151</v>
      </c>
      <c r="D17" t="s">
        <v>199</v>
      </c>
      <c r="E17" t="s">
        <v>44</v>
      </c>
      <c r="F17" s="8" t="s">
        <v>365</v>
      </c>
      <c r="G17" s="20" t="s">
        <v>31</v>
      </c>
      <c r="H17" s="20" t="s">
        <v>31</v>
      </c>
      <c r="I17" s="20" t="s">
        <v>31</v>
      </c>
      <c r="J17" s="20" t="s">
        <v>26</v>
      </c>
      <c r="K17" s="20" t="s">
        <v>26</v>
      </c>
      <c r="L17" s="25" t="s">
        <v>25</v>
      </c>
      <c r="M17" s="25" t="s">
        <v>25</v>
      </c>
      <c r="N17" s="25" t="s">
        <v>25</v>
      </c>
      <c r="O17" s="1" t="s">
        <v>494</v>
      </c>
      <c r="P17" t="s">
        <v>45</v>
      </c>
      <c r="Q17" t="s">
        <v>45</v>
      </c>
      <c r="R17" t="s">
        <v>45</v>
      </c>
      <c r="S17" s="9">
        <v>1</v>
      </c>
      <c r="T17" t="s">
        <v>45</v>
      </c>
      <c r="U17" t="s">
        <v>200</v>
      </c>
      <c r="V17" t="s">
        <v>40</v>
      </c>
      <c r="W17" t="s">
        <v>179</v>
      </c>
      <c r="X17" t="s">
        <v>45</v>
      </c>
      <c r="Y17" s="7">
        <v>5</v>
      </c>
      <c r="Z17" s="1" t="s">
        <v>53</v>
      </c>
      <c r="AA17" s="1" t="s">
        <v>538</v>
      </c>
      <c r="AB17" s="34" t="s">
        <v>45</v>
      </c>
      <c r="AC17" s="34" t="s">
        <v>45</v>
      </c>
      <c r="AD17" s="34" t="s">
        <v>45</v>
      </c>
    </row>
    <row r="18" spans="1:30" ht="43.2" x14ac:dyDescent="0.3">
      <c r="A18" t="s">
        <v>11</v>
      </c>
      <c r="B18" s="1" t="s">
        <v>367</v>
      </c>
      <c r="C18" t="s">
        <v>953</v>
      </c>
      <c r="D18" t="s">
        <v>899</v>
      </c>
      <c r="E18" t="s">
        <v>44</v>
      </c>
      <c r="F18" s="8" t="s">
        <v>365</v>
      </c>
      <c r="G18" s="18" t="s">
        <v>45</v>
      </c>
      <c r="H18" s="20" t="s">
        <v>26</v>
      </c>
      <c r="I18" s="20" t="s">
        <v>31</v>
      </c>
      <c r="J18" s="20" t="s">
        <v>31</v>
      </c>
      <c r="K18" s="20" t="s">
        <v>26</v>
      </c>
      <c r="L18" s="25" t="s">
        <v>25</v>
      </c>
      <c r="M18" s="25" t="s">
        <v>26</v>
      </c>
      <c r="N18" s="25" t="s">
        <v>31</v>
      </c>
      <c r="O18" s="1" t="s">
        <v>956</v>
      </c>
      <c r="P18" t="s">
        <v>45</v>
      </c>
      <c r="Q18" t="s">
        <v>45</v>
      </c>
      <c r="R18" t="s">
        <v>45</v>
      </c>
      <c r="S18" s="9" t="s">
        <v>381</v>
      </c>
      <c r="T18" t="s">
        <v>45</v>
      </c>
      <c r="U18" t="s">
        <v>16</v>
      </c>
      <c r="V18" s="1" t="s">
        <v>954</v>
      </c>
      <c r="W18" t="s">
        <v>189</v>
      </c>
      <c r="X18" t="s">
        <v>45</v>
      </c>
      <c r="Y18" s="7">
        <v>5</v>
      </c>
      <c r="Z18" s="1" t="s">
        <v>53</v>
      </c>
      <c r="AA18" s="1" t="s">
        <v>957</v>
      </c>
      <c r="AB18" s="34" t="s">
        <v>45</v>
      </c>
      <c r="AC18" s="34" t="s">
        <v>45</v>
      </c>
      <c r="AD18" s="34" t="s">
        <v>45</v>
      </c>
    </row>
    <row r="19" spans="1:30" ht="43.2" x14ac:dyDescent="0.3">
      <c r="A19" t="s">
        <v>11</v>
      </c>
      <c r="B19" s="1" t="s">
        <v>367</v>
      </c>
      <c r="C19" t="s">
        <v>1298</v>
      </c>
      <c r="D19" t="s">
        <v>201</v>
      </c>
      <c r="E19" t="s">
        <v>44</v>
      </c>
      <c r="F19" s="8" t="s">
        <v>365</v>
      </c>
      <c r="G19" s="18" t="s">
        <v>45</v>
      </c>
      <c r="H19" s="18" t="s">
        <v>45</v>
      </c>
      <c r="I19" s="20" t="s">
        <v>31</v>
      </c>
      <c r="J19" s="20" t="s">
        <v>31</v>
      </c>
      <c r="K19" s="20" t="s">
        <v>31</v>
      </c>
      <c r="L19" s="25" t="s">
        <v>25</v>
      </c>
      <c r="M19" s="25" t="s">
        <v>31</v>
      </c>
      <c r="N19" s="25" t="s">
        <v>26</v>
      </c>
      <c r="O19" s="1" t="s">
        <v>495</v>
      </c>
      <c r="P19" t="s">
        <v>406</v>
      </c>
      <c r="Q19" t="s">
        <v>45</v>
      </c>
      <c r="R19" t="s">
        <v>45</v>
      </c>
      <c r="S19" s="7">
        <v>1.5</v>
      </c>
      <c r="T19" t="s">
        <v>45</v>
      </c>
      <c r="U19" t="s">
        <v>43</v>
      </c>
      <c r="V19" t="s">
        <v>40</v>
      </c>
      <c r="W19" s="1" t="s">
        <v>440</v>
      </c>
      <c r="X19" t="s">
        <v>45</v>
      </c>
      <c r="Y19" s="7">
        <v>3</v>
      </c>
      <c r="Z19" t="s">
        <v>46</v>
      </c>
      <c r="AA19" s="1" t="s">
        <v>778</v>
      </c>
      <c r="AB19" s="34" t="s">
        <v>45</v>
      </c>
      <c r="AC19" s="34" t="s">
        <v>45</v>
      </c>
      <c r="AD19" s="34" t="s">
        <v>45</v>
      </c>
    </row>
    <row r="20" spans="1:30" ht="28.8" x14ac:dyDescent="0.3">
      <c r="A20" t="s">
        <v>11</v>
      </c>
      <c r="B20" s="1" t="s">
        <v>367</v>
      </c>
      <c r="C20" t="s">
        <v>897</v>
      </c>
      <c r="D20" t="s">
        <v>898</v>
      </c>
      <c r="E20" t="s">
        <v>44</v>
      </c>
      <c r="F20" s="8" t="s">
        <v>528</v>
      </c>
      <c r="G20" s="18" t="s">
        <v>45</v>
      </c>
      <c r="H20" s="18" t="s">
        <v>45</v>
      </c>
      <c r="I20" s="20" t="s">
        <v>31</v>
      </c>
      <c r="J20" s="20" t="s">
        <v>26</v>
      </c>
      <c r="K20" s="20" t="s">
        <v>26</v>
      </c>
      <c r="L20" s="25" t="s">
        <v>31</v>
      </c>
      <c r="M20" s="25" t="s">
        <v>26</v>
      </c>
      <c r="N20" s="25" t="s">
        <v>45</v>
      </c>
      <c r="O20" s="1" t="s">
        <v>1316</v>
      </c>
      <c r="P20" t="s">
        <v>45</v>
      </c>
      <c r="Q20" t="s">
        <v>45</v>
      </c>
      <c r="R20" t="s">
        <v>45</v>
      </c>
      <c r="S20" s="7" t="s">
        <v>194</v>
      </c>
      <c r="T20" t="s">
        <v>45</v>
      </c>
      <c r="U20" t="s">
        <v>450</v>
      </c>
      <c r="V20" t="s">
        <v>950</v>
      </c>
      <c r="W20" t="s">
        <v>51</v>
      </c>
      <c r="X20" t="s">
        <v>45</v>
      </c>
      <c r="Y20">
        <v>5</v>
      </c>
      <c r="Z20" t="s">
        <v>48</v>
      </c>
      <c r="AA20" s="1" t="s">
        <v>955</v>
      </c>
      <c r="AB20" s="34" t="s">
        <v>45</v>
      </c>
      <c r="AC20" s="34" t="s">
        <v>45</v>
      </c>
      <c r="AD20" s="34" t="s">
        <v>45</v>
      </c>
    </row>
    <row r="21" spans="1:30" ht="43.2" x14ac:dyDescent="0.3">
      <c r="A21" t="s">
        <v>11</v>
      </c>
      <c r="B21" s="1" t="s">
        <v>374</v>
      </c>
      <c r="C21" t="s">
        <v>152</v>
      </c>
      <c r="D21" t="s">
        <v>202</v>
      </c>
      <c r="E21" t="s">
        <v>44</v>
      </c>
      <c r="F21" s="8" t="s">
        <v>365</v>
      </c>
      <c r="G21" s="18" t="s">
        <v>45</v>
      </c>
      <c r="H21" s="18" t="s">
        <v>45</v>
      </c>
      <c r="I21" s="18" t="s">
        <v>45</v>
      </c>
      <c r="J21" s="18" t="s">
        <v>45</v>
      </c>
      <c r="K21" s="20" t="s">
        <v>26</v>
      </c>
      <c r="L21" s="25" t="s">
        <v>26</v>
      </c>
      <c r="M21" s="25" t="s">
        <v>26</v>
      </c>
      <c r="N21" s="24" t="s">
        <v>45</v>
      </c>
      <c r="O21" s="1" t="s">
        <v>1316</v>
      </c>
      <c r="P21" t="s">
        <v>45</v>
      </c>
      <c r="Q21" t="s">
        <v>45</v>
      </c>
      <c r="R21" t="s">
        <v>45</v>
      </c>
      <c r="S21" s="7">
        <v>0.75</v>
      </c>
      <c r="T21" t="s">
        <v>45</v>
      </c>
      <c r="U21" t="s">
        <v>182</v>
      </c>
      <c r="V21" t="s">
        <v>40</v>
      </c>
      <c r="W21" t="s">
        <v>179</v>
      </c>
      <c r="X21" t="s">
        <v>45</v>
      </c>
      <c r="Y21" s="7">
        <v>5</v>
      </c>
      <c r="Z21" s="1" t="s">
        <v>173</v>
      </c>
      <c r="AA21" s="1" t="s">
        <v>539</v>
      </c>
      <c r="AB21" s="34" t="s">
        <v>45</v>
      </c>
      <c r="AC21" s="34" t="s">
        <v>45</v>
      </c>
      <c r="AD21" s="34" t="s">
        <v>45</v>
      </c>
    </row>
    <row r="22" spans="1:30" ht="43.2" x14ac:dyDescent="0.3">
      <c r="A22" t="s">
        <v>11</v>
      </c>
      <c r="B22" s="1" t="s">
        <v>367</v>
      </c>
      <c r="C22" t="s">
        <v>153</v>
      </c>
      <c r="D22" t="s">
        <v>203</v>
      </c>
      <c r="E22" t="s">
        <v>44</v>
      </c>
      <c r="F22" s="8" t="s">
        <v>365</v>
      </c>
      <c r="G22" s="20" t="s">
        <v>31</v>
      </c>
      <c r="H22" s="18" t="s">
        <v>45</v>
      </c>
      <c r="I22" s="18" t="s">
        <v>45</v>
      </c>
      <c r="J22" s="20" t="s">
        <v>31</v>
      </c>
      <c r="K22" s="20" t="s">
        <v>31</v>
      </c>
      <c r="L22" s="25" t="s">
        <v>31</v>
      </c>
      <c r="M22" s="25" t="s">
        <v>31</v>
      </c>
      <c r="N22" s="25" t="s">
        <v>31</v>
      </c>
      <c r="O22" s="1" t="s">
        <v>496</v>
      </c>
      <c r="P22" t="s">
        <v>45</v>
      </c>
      <c r="Q22" t="s">
        <v>45</v>
      </c>
      <c r="R22" t="s">
        <v>45</v>
      </c>
      <c r="S22" s="7">
        <v>0.6</v>
      </c>
      <c r="T22" t="s">
        <v>45</v>
      </c>
      <c r="U22" t="s">
        <v>196</v>
      </c>
      <c r="V22" t="s">
        <v>40</v>
      </c>
      <c r="W22" t="s">
        <v>179</v>
      </c>
      <c r="X22" t="s">
        <v>45</v>
      </c>
      <c r="Y22" s="7">
        <v>5</v>
      </c>
      <c r="Z22" s="1" t="s">
        <v>173</v>
      </c>
      <c r="AA22" s="1" t="s">
        <v>540</v>
      </c>
      <c r="AB22" s="34" t="s">
        <v>45</v>
      </c>
      <c r="AC22" s="34" t="s">
        <v>45</v>
      </c>
      <c r="AD22" s="34" t="s">
        <v>45</v>
      </c>
    </row>
    <row r="23" spans="1:30" ht="72" x14ac:dyDescent="0.3">
      <c r="A23" t="s">
        <v>11</v>
      </c>
      <c r="B23" s="1" t="s">
        <v>368</v>
      </c>
      <c r="C23" t="s">
        <v>162</v>
      </c>
      <c r="D23" t="s">
        <v>222</v>
      </c>
      <c r="E23" t="s">
        <v>44</v>
      </c>
      <c r="F23" s="8" t="s">
        <v>365</v>
      </c>
      <c r="G23" s="18" t="s">
        <v>45</v>
      </c>
      <c r="H23" s="20" t="s">
        <v>31</v>
      </c>
      <c r="I23" s="20" t="s">
        <v>25</v>
      </c>
      <c r="J23" s="18" t="s">
        <v>45</v>
      </c>
      <c r="K23" s="20" t="s">
        <v>31</v>
      </c>
      <c r="L23" s="24" t="s">
        <v>45</v>
      </c>
      <c r="M23" s="25" t="s">
        <v>26</v>
      </c>
      <c r="N23" s="25" t="s">
        <v>31</v>
      </c>
      <c r="O23" t="s">
        <v>497</v>
      </c>
      <c r="P23" t="s">
        <v>45</v>
      </c>
      <c r="Q23" t="s">
        <v>45</v>
      </c>
      <c r="R23" t="s">
        <v>45</v>
      </c>
      <c r="S23" s="7">
        <v>0.75</v>
      </c>
      <c r="T23" t="s">
        <v>45</v>
      </c>
      <c r="U23" t="s">
        <v>45</v>
      </c>
      <c r="V23" t="s">
        <v>45</v>
      </c>
      <c r="W23" s="1" t="s">
        <v>441</v>
      </c>
      <c r="X23" t="s">
        <v>45</v>
      </c>
      <c r="Y23" s="7">
        <v>5</v>
      </c>
      <c r="Z23" t="s">
        <v>46</v>
      </c>
      <c r="AA23" s="1" t="s">
        <v>541</v>
      </c>
      <c r="AB23" s="34" t="s">
        <v>45</v>
      </c>
      <c r="AC23" s="34" t="s">
        <v>45</v>
      </c>
      <c r="AD23" s="34" t="s">
        <v>45</v>
      </c>
    </row>
    <row r="24" spans="1:30" ht="43.2" x14ac:dyDescent="0.3">
      <c r="A24" t="s">
        <v>11</v>
      </c>
      <c r="B24" s="1" t="s">
        <v>367</v>
      </c>
      <c r="C24" t="s">
        <v>163</v>
      </c>
      <c r="D24" t="s">
        <v>223</v>
      </c>
      <c r="E24" t="s">
        <v>44</v>
      </c>
      <c r="F24" s="8" t="s">
        <v>365</v>
      </c>
      <c r="G24" s="18" t="s">
        <v>45</v>
      </c>
      <c r="H24" s="18" t="s">
        <v>45</v>
      </c>
      <c r="I24" s="20" t="s">
        <v>25</v>
      </c>
      <c r="J24" s="20" t="s">
        <v>31</v>
      </c>
      <c r="K24" s="20" t="s">
        <v>26</v>
      </c>
      <c r="L24" s="24" t="s">
        <v>45</v>
      </c>
      <c r="M24" s="25" t="s">
        <v>31</v>
      </c>
      <c r="N24" s="25" t="s">
        <v>31</v>
      </c>
      <c r="O24" s="1" t="s">
        <v>498</v>
      </c>
      <c r="P24" t="s">
        <v>45</v>
      </c>
      <c r="Q24" t="s">
        <v>45</v>
      </c>
      <c r="R24" t="s">
        <v>45</v>
      </c>
      <c r="S24" s="7">
        <v>0.5</v>
      </c>
      <c r="T24" t="s">
        <v>45</v>
      </c>
      <c r="U24" t="s">
        <v>45</v>
      </c>
      <c r="V24" t="s">
        <v>45</v>
      </c>
      <c r="W24" s="1" t="s">
        <v>442</v>
      </c>
      <c r="X24" t="s">
        <v>45</v>
      </c>
      <c r="Y24" s="7">
        <v>5</v>
      </c>
      <c r="Z24" t="s">
        <v>46</v>
      </c>
      <c r="AA24" s="1" t="s">
        <v>1063</v>
      </c>
      <c r="AB24" s="34" t="s">
        <v>45</v>
      </c>
      <c r="AC24" s="34" t="s">
        <v>45</v>
      </c>
      <c r="AD24" s="34" t="s">
        <v>45</v>
      </c>
    </row>
    <row r="25" spans="1:30" ht="43.2" x14ac:dyDescent="0.3">
      <c r="A25" t="s">
        <v>11</v>
      </c>
      <c r="B25" s="1" t="s">
        <v>367</v>
      </c>
      <c r="C25" t="s">
        <v>902</v>
      </c>
      <c r="D25" t="s">
        <v>903</v>
      </c>
      <c r="E25" t="s">
        <v>44</v>
      </c>
      <c r="F25" s="8" t="s">
        <v>365</v>
      </c>
      <c r="G25" s="18" t="s">
        <v>45</v>
      </c>
      <c r="H25" s="18" t="s">
        <v>45</v>
      </c>
      <c r="I25" s="20" t="s">
        <v>31</v>
      </c>
      <c r="J25" s="20" t="s">
        <v>31</v>
      </c>
      <c r="K25" s="20" t="s">
        <v>26</v>
      </c>
      <c r="L25" s="25" t="s">
        <v>31</v>
      </c>
      <c r="M25" s="25" t="s">
        <v>31</v>
      </c>
      <c r="N25" s="25" t="s">
        <v>18</v>
      </c>
      <c r="O25" s="1" t="s">
        <v>960</v>
      </c>
      <c r="P25" t="s">
        <v>45</v>
      </c>
      <c r="Q25" t="s">
        <v>45</v>
      </c>
      <c r="R25" t="s">
        <v>45</v>
      </c>
      <c r="S25" s="7">
        <v>0.8</v>
      </c>
      <c r="T25" t="s">
        <v>45</v>
      </c>
      <c r="U25" t="s">
        <v>208</v>
      </c>
      <c r="V25" s="1" t="s">
        <v>958</v>
      </c>
      <c r="W25" s="1" t="s">
        <v>179</v>
      </c>
      <c r="X25" t="s">
        <v>45</v>
      </c>
      <c r="Y25" s="7">
        <v>5</v>
      </c>
      <c r="Z25" s="1" t="s">
        <v>959</v>
      </c>
      <c r="AA25" s="1" t="s">
        <v>961</v>
      </c>
      <c r="AB25" s="34" t="s">
        <v>45</v>
      </c>
      <c r="AC25" s="34" t="s">
        <v>45</v>
      </c>
      <c r="AD25" s="34" t="s">
        <v>45</v>
      </c>
    </row>
    <row r="26" spans="1:30" ht="43.2" x14ac:dyDescent="0.3">
      <c r="A26" t="s">
        <v>11</v>
      </c>
      <c r="B26" s="1" t="s">
        <v>367</v>
      </c>
      <c r="C26" t="s">
        <v>159</v>
      </c>
      <c r="D26" t="s">
        <v>204</v>
      </c>
      <c r="E26" t="s">
        <v>44</v>
      </c>
      <c r="F26" s="8" t="s">
        <v>365</v>
      </c>
      <c r="G26" s="18" t="s">
        <v>45</v>
      </c>
      <c r="H26" s="18" t="s">
        <v>45</v>
      </c>
      <c r="I26" s="20" t="s">
        <v>31</v>
      </c>
      <c r="J26" s="20" t="s">
        <v>31</v>
      </c>
      <c r="K26" s="20" t="s">
        <v>31</v>
      </c>
      <c r="L26" s="25" t="s">
        <v>31</v>
      </c>
      <c r="M26" s="25" t="s">
        <v>31</v>
      </c>
      <c r="N26" s="25" t="s">
        <v>31</v>
      </c>
      <c r="O26" t="s">
        <v>499</v>
      </c>
      <c r="P26" t="s">
        <v>45</v>
      </c>
      <c r="Q26" t="s">
        <v>45</v>
      </c>
      <c r="R26" t="s">
        <v>45</v>
      </c>
      <c r="S26" s="9">
        <v>1</v>
      </c>
      <c r="T26" t="s">
        <v>45</v>
      </c>
      <c r="U26" t="s">
        <v>40</v>
      </c>
      <c r="V26" t="s">
        <v>205</v>
      </c>
      <c r="W26" s="1" t="s">
        <v>441</v>
      </c>
      <c r="X26" t="s">
        <v>45</v>
      </c>
      <c r="Y26" s="7">
        <v>5</v>
      </c>
      <c r="Z26" s="1" t="s">
        <v>503</v>
      </c>
      <c r="AA26" s="1" t="s">
        <v>542</v>
      </c>
      <c r="AB26" s="34" t="s">
        <v>45</v>
      </c>
      <c r="AC26" s="34" t="s">
        <v>45</v>
      </c>
      <c r="AD26" s="34" t="s">
        <v>45</v>
      </c>
    </row>
    <row r="27" spans="1:30" ht="57.6" x14ac:dyDescent="0.3">
      <c r="A27" t="s">
        <v>11</v>
      </c>
      <c r="B27" s="1" t="s">
        <v>374</v>
      </c>
      <c r="C27" t="s">
        <v>160</v>
      </c>
      <c r="D27" t="s">
        <v>224</v>
      </c>
      <c r="E27" t="s">
        <v>44</v>
      </c>
      <c r="F27" s="8" t="s">
        <v>365</v>
      </c>
      <c r="G27" s="18" t="s">
        <v>45</v>
      </c>
      <c r="H27" s="18" t="s">
        <v>45</v>
      </c>
      <c r="I27" s="20" t="s">
        <v>31</v>
      </c>
      <c r="J27" s="18" t="s">
        <v>45</v>
      </c>
      <c r="K27" s="20" t="s">
        <v>31</v>
      </c>
      <c r="L27" s="25" t="s">
        <v>25</v>
      </c>
      <c r="M27" s="25" t="s">
        <v>31</v>
      </c>
      <c r="N27" s="24" t="s">
        <v>45</v>
      </c>
      <c r="O27" s="1" t="s">
        <v>500</v>
      </c>
      <c r="P27" t="s">
        <v>391</v>
      </c>
      <c r="Q27" t="s">
        <v>45</v>
      </c>
      <c r="R27" t="s">
        <v>45</v>
      </c>
      <c r="S27" s="10" t="s">
        <v>226</v>
      </c>
      <c r="T27" t="s">
        <v>45</v>
      </c>
      <c r="U27" t="s">
        <v>225</v>
      </c>
      <c r="V27" t="s">
        <v>182</v>
      </c>
      <c r="W27" s="1" t="s">
        <v>440</v>
      </c>
      <c r="X27" t="s">
        <v>45</v>
      </c>
      <c r="Y27" s="7">
        <v>1</v>
      </c>
      <c r="Z27" t="s">
        <v>46</v>
      </c>
      <c r="AA27" s="1" t="s">
        <v>543</v>
      </c>
      <c r="AB27" s="34" t="s">
        <v>45</v>
      </c>
      <c r="AC27" s="34" t="s">
        <v>45</v>
      </c>
      <c r="AD27" s="34" t="s">
        <v>45</v>
      </c>
    </row>
    <row r="28" spans="1:30" ht="57.6" x14ac:dyDescent="0.3">
      <c r="A28" t="s">
        <v>11</v>
      </c>
      <c r="B28" s="1" t="s">
        <v>374</v>
      </c>
      <c r="C28" t="s">
        <v>161</v>
      </c>
      <c r="D28" t="s">
        <v>224</v>
      </c>
      <c r="E28" t="s">
        <v>44</v>
      </c>
      <c r="F28" s="8" t="s">
        <v>365</v>
      </c>
      <c r="G28" s="18" t="s">
        <v>45</v>
      </c>
      <c r="H28" s="20" t="s">
        <v>31</v>
      </c>
      <c r="I28" s="20" t="s">
        <v>25</v>
      </c>
      <c r="J28" s="18" t="s">
        <v>45</v>
      </c>
      <c r="K28" s="20" t="s">
        <v>31</v>
      </c>
      <c r="L28" s="25" t="s">
        <v>31</v>
      </c>
      <c r="M28" s="25" t="s">
        <v>31</v>
      </c>
      <c r="N28" s="24" t="s">
        <v>45</v>
      </c>
      <c r="O28" s="1" t="s">
        <v>501</v>
      </c>
      <c r="P28" t="s">
        <v>391</v>
      </c>
      <c r="Q28" t="s">
        <v>45</v>
      </c>
      <c r="R28" t="s">
        <v>45</v>
      </c>
      <c r="S28" s="11">
        <v>4</v>
      </c>
      <c r="T28" t="s">
        <v>45</v>
      </c>
      <c r="U28" t="s">
        <v>227</v>
      </c>
      <c r="V28" t="s">
        <v>182</v>
      </c>
      <c r="W28" s="1" t="s">
        <v>440</v>
      </c>
      <c r="X28" t="s">
        <v>45</v>
      </c>
      <c r="Y28" s="7">
        <v>1</v>
      </c>
      <c r="Z28" t="s">
        <v>46</v>
      </c>
      <c r="AA28" s="1" t="s">
        <v>544</v>
      </c>
      <c r="AB28" s="34" t="s">
        <v>45</v>
      </c>
      <c r="AC28" s="34" t="s">
        <v>45</v>
      </c>
      <c r="AD28" s="34" t="s">
        <v>45</v>
      </c>
    </row>
    <row r="29" spans="1:30" ht="43.2" x14ac:dyDescent="0.3">
      <c r="A29" t="s">
        <v>11</v>
      </c>
      <c r="B29" s="1" t="s">
        <v>374</v>
      </c>
      <c r="C29" t="s">
        <v>154</v>
      </c>
      <c r="D29" t="s">
        <v>206</v>
      </c>
      <c r="E29" t="s">
        <v>44</v>
      </c>
      <c r="F29" s="8" t="s">
        <v>365</v>
      </c>
      <c r="G29" s="18" t="s">
        <v>45</v>
      </c>
      <c r="H29" s="20" t="s">
        <v>31</v>
      </c>
      <c r="I29" s="20" t="s">
        <v>25</v>
      </c>
      <c r="J29" s="18" t="s">
        <v>45</v>
      </c>
      <c r="K29" s="20" t="s">
        <v>26</v>
      </c>
      <c r="L29" s="25" t="s">
        <v>31</v>
      </c>
      <c r="M29" s="25" t="s">
        <v>31</v>
      </c>
      <c r="N29" s="25" t="s">
        <v>31</v>
      </c>
      <c r="O29" s="1" t="s">
        <v>502</v>
      </c>
      <c r="P29" t="s">
        <v>45</v>
      </c>
      <c r="Q29" t="s">
        <v>45</v>
      </c>
      <c r="R29" t="s">
        <v>45</v>
      </c>
      <c r="S29" s="7" t="s">
        <v>194</v>
      </c>
      <c r="T29" t="s">
        <v>45</v>
      </c>
      <c r="U29" t="s">
        <v>207</v>
      </c>
      <c r="V29" t="s">
        <v>208</v>
      </c>
      <c r="W29" t="s">
        <v>189</v>
      </c>
      <c r="X29" t="s">
        <v>45</v>
      </c>
      <c r="Y29" s="7">
        <v>5</v>
      </c>
      <c r="Z29" s="1" t="s">
        <v>173</v>
      </c>
      <c r="AA29" s="1" t="s">
        <v>1064</v>
      </c>
      <c r="AB29" s="34" t="s">
        <v>45</v>
      </c>
      <c r="AC29" s="34" t="s">
        <v>45</v>
      </c>
      <c r="AD29" s="34" t="s">
        <v>45</v>
      </c>
    </row>
    <row r="30" spans="1:30" ht="43.2" x14ac:dyDescent="0.3">
      <c r="A30" t="s">
        <v>11</v>
      </c>
      <c r="B30" s="1" t="s">
        <v>367</v>
      </c>
      <c r="C30" t="s">
        <v>165</v>
      </c>
      <c r="D30" t="s">
        <v>220</v>
      </c>
      <c r="E30" t="s">
        <v>44</v>
      </c>
      <c r="F30" s="8" t="s">
        <v>365</v>
      </c>
      <c r="G30" s="18" t="s">
        <v>45</v>
      </c>
      <c r="H30" s="20" t="s">
        <v>31</v>
      </c>
      <c r="I30" s="18" t="s">
        <v>45</v>
      </c>
      <c r="J30" s="18" t="s">
        <v>45</v>
      </c>
      <c r="K30" s="20" t="s">
        <v>26</v>
      </c>
      <c r="L30" s="25" t="s">
        <v>25</v>
      </c>
      <c r="M30" s="25" t="s">
        <v>31</v>
      </c>
      <c r="N30" s="24" t="s">
        <v>45</v>
      </c>
      <c r="O30" s="1" t="s">
        <v>504</v>
      </c>
      <c r="P30" t="s">
        <v>45</v>
      </c>
      <c r="Q30" t="s">
        <v>45</v>
      </c>
      <c r="R30" t="s">
        <v>45</v>
      </c>
      <c r="S30" s="7">
        <v>0.6</v>
      </c>
      <c r="T30" t="s">
        <v>45</v>
      </c>
      <c r="U30" t="s">
        <v>221</v>
      </c>
      <c r="V30" t="s">
        <v>43</v>
      </c>
      <c r="W30" s="1" t="s">
        <v>443</v>
      </c>
      <c r="X30" t="s">
        <v>45</v>
      </c>
      <c r="Y30" s="7">
        <v>5</v>
      </c>
      <c r="Z30" t="s">
        <v>48</v>
      </c>
      <c r="AA30" s="1" t="s">
        <v>545</v>
      </c>
      <c r="AB30" s="34" t="s">
        <v>45</v>
      </c>
      <c r="AC30" s="34" t="s">
        <v>45</v>
      </c>
      <c r="AD30" s="34" t="s">
        <v>45</v>
      </c>
    </row>
    <row r="31" spans="1:30" ht="43.2" x14ac:dyDescent="0.3">
      <c r="A31" t="s">
        <v>11</v>
      </c>
      <c r="B31" s="1" t="s">
        <v>367</v>
      </c>
      <c r="C31" t="s">
        <v>155</v>
      </c>
      <c r="D31" t="s">
        <v>209</v>
      </c>
      <c r="E31" t="s">
        <v>44</v>
      </c>
      <c r="F31" s="8" t="s">
        <v>365</v>
      </c>
      <c r="G31" s="18" t="s">
        <v>45</v>
      </c>
      <c r="H31" s="18" t="s">
        <v>45</v>
      </c>
      <c r="I31" s="20" t="s">
        <v>31</v>
      </c>
      <c r="J31" s="18" t="s">
        <v>45</v>
      </c>
      <c r="K31" s="20" t="s">
        <v>31</v>
      </c>
      <c r="L31" s="25" t="s">
        <v>25</v>
      </c>
      <c r="M31" s="25" t="s">
        <v>31</v>
      </c>
      <c r="N31" s="24" t="s">
        <v>45</v>
      </c>
      <c r="O31" s="1" t="s">
        <v>505</v>
      </c>
      <c r="P31" t="s">
        <v>45</v>
      </c>
      <c r="Q31" t="s">
        <v>45</v>
      </c>
      <c r="R31" t="s">
        <v>45</v>
      </c>
      <c r="S31" s="7">
        <v>0.75</v>
      </c>
      <c r="T31" t="s">
        <v>45</v>
      </c>
      <c r="U31" t="s">
        <v>40</v>
      </c>
      <c r="V31" t="s">
        <v>16</v>
      </c>
      <c r="W31" s="1" t="s">
        <v>210</v>
      </c>
      <c r="X31" t="s">
        <v>45</v>
      </c>
      <c r="Y31" s="7">
        <v>5</v>
      </c>
      <c r="Z31" s="1" t="s">
        <v>173</v>
      </c>
      <c r="AA31" s="1" t="s">
        <v>546</v>
      </c>
      <c r="AB31" s="34" t="s">
        <v>45</v>
      </c>
      <c r="AC31" s="34" t="s">
        <v>45</v>
      </c>
      <c r="AD31" s="34" t="s">
        <v>45</v>
      </c>
    </row>
    <row r="32" spans="1:30" ht="43.2" x14ac:dyDescent="0.3">
      <c r="A32" t="s">
        <v>11</v>
      </c>
      <c r="B32" s="1" t="s">
        <v>367</v>
      </c>
      <c r="C32" t="s">
        <v>156</v>
      </c>
      <c r="D32" t="s">
        <v>209</v>
      </c>
      <c r="E32" t="s">
        <v>44</v>
      </c>
      <c r="F32" s="8" t="s">
        <v>365</v>
      </c>
      <c r="G32" s="18" t="s">
        <v>45</v>
      </c>
      <c r="H32" s="20" t="s">
        <v>31</v>
      </c>
      <c r="I32" s="18" t="s">
        <v>45</v>
      </c>
      <c r="J32" s="20" t="s">
        <v>26</v>
      </c>
      <c r="K32" s="20" t="s">
        <v>26</v>
      </c>
      <c r="L32" s="25" t="s">
        <v>31</v>
      </c>
      <c r="M32" s="25" t="s">
        <v>31</v>
      </c>
      <c r="N32" s="24" t="s">
        <v>45</v>
      </c>
      <c r="O32" s="1" t="s">
        <v>505</v>
      </c>
      <c r="P32" t="s">
        <v>45</v>
      </c>
      <c r="Q32" t="s">
        <v>45</v>
      </c>
      <c r="R32" t="s">
        <v>45</v>
      </c>
      <c r="S32" s="7">
        <v>0.75</v>
      </c>
      <c r="T32" t="s">
        <v>45</v>
      </c>
      <c r="U32" t="s">
        <v>211</v>
      </c>
      <c r="V32" t="s">
        <v>212</v>
      </c>
      <c r="W32" t="s">
        <v>189</v>
      </c>
      <c r="X32" t="s">
        <v>45</v>
      </c>
      <c r="Y32" s="7">
        <v>5</v>
      </c>
      <c r="Z32" s="1" t="s">
        <v>173</v>
      </c>
      <c r="AA32" s="1" t="s">
        <v>547</v>
      </c>
      <c r="AB32" s="34" t="s">
        <v>45</v>
      </c>
      <c r="AC32" s="34" t="s">
        <v>45</v>
      </c>
      <c r="AD32" s="34" t="s">
        <v>45</v>
      </c>
    </row>
    <row r="33" spans="1:30" ht="43.2" x14ac:dyDescent="0.3">
      <c r="A33" t="s">
        <v>11</v>
      </c>
      <c r="B33" s="1" t="s">
        <v>367</v>
      </c>
      <c r="C33" t="s">
        <v>157</v>
      </c>
      <c r="D33" t="s">
        <v>213</v>
      </c>
      <c r="E33" t="s">
        <v>44</v>
      </c>
      <c r="F33" s="8" t="s">
        <v>365</v>
      </c>
      <c r="G33" s="20" t="s">
        <v>31</v>
      </c>
      <c r="H33" s="20" t="s">
        <v>31</v>
      </c>
      <c r="I33" s="18" t="s">
        <v>45</v>
      </c>
      <c r="J33" s="18" t="s">
        <v>45</v>
      </c>
      <c r="K33" s="20" t="s">
        <v>31</v>
      </c>
      <c r="L33" s="25" t="s">
        <v>25</v>
      </c>
      <c r="M33" s="25" t="s">
        <v>25</v>
      </c>
      <c r="N33" s="25" t="s">
        <v>25</v>
      </c>
      <c r="O33" s="1" t="s">
        <v>506</v>
      </c>
      <c r="P33" t="s">
        <v>45</v>
      </c>
      <c r="Q33" t="s">
        <v>45</v>
      </c>
      <c r="R33" t="s">
        <v>45</v>
      </c>
      <c r="S33" s="7">
        <v>0.75</v>
      </c>
      <c r="T33" t="s">
        <v>45</v>
      </c>
      <c r="U33" t="s">
        <v>207</v>
      </c>
      <c r="V33" t="s">
        <v>43</v>
      </c>
      <c r="W33" t="s">
        <v>219</v>
      </c>
      <c r="X33" t="s">
        <v>45</v>
      </c>
      <c r="Y33" s="7">
        <v>5</v>
      </c>
      <c r="Z33" s="1" t="s">
        <v>173</v>
      </c>
      <c r="AA33" s="1" t="s">
        <v>548</v>
      </c>
      <c r="AB33" s="34" t="s">
        <v>45</v>
      </c>
      <c r="AC33" s="34" t="s">
        <v>45</v>
      </c>
      <c r="AD33" s="34" t="s">
        <v>45</v>
      </c>
    </row>
    <row r="34" spans="1:30" ht="43.2" x14ac:dyDescent="0.3">
      <c r="A34" t="s">
        <v>11</v>
      </c>
      <c r="B34" s="1" t="s">
        <v>374</v>
      </c>
      <c r="C34" t="s">
        <v>158</v>
      </c>
      <c r="D34" t="s">
        <v>214</v>
      </c>
      <c r="E34" t="s">
        <v>44</v>
      </c>
      <c r="F34" s="8" t="s">
        <v>365</v>
      </c>
      <c r="G34" s="18" t="s">
        <v>45</v>
      </c>
      <c r="H34" s="18" t="s">
        <v>45</v>
      </c>
      <c r="I34" s="20" t="s">
        <v>26</v>
      </c>
      <c r="J34" s="18" t="s">
        <v>45</v>
      </c>
      <c r="K34" s="20" t="s">
        <v>26</v>
      </c>
      <c r="L34" s="25" t="s">
        <v>31</v>
      </c>
      <c r="M34" s="25" t="s">
        <v>26</v>
      </c>
      <c r="N34" s="25" t="s">
        <v>31</v>
      </c>
      <c r="O34" s="1" t="s">
        <v>507</v>
      </c>
      <c r="P34" t="s">
        <v>45</v>
      </c>
      <c r="Q34" t="s">
        <v>45</v>
      </c>
      <c r="R34" t="s">
        <v>45</v>
      </c>
      <c r="S34" s="7" t="s">
        <v>215</v>
      </c>
      <c r="T34" t="s">
        <v>45</v>
      </c>
      <c r="U34" t="s">
        <v>216</v>
      </c>
      <c r="V34" t="s">
        <v>217</v>
      </c>
      <c r="W34" s="1" t="s">
        <v>218</v>
      </c>
      <c r="X34" t="s">
        <v>45</v>
      </c>
      <c r="Y34" s="7">
        <v>3</v>
      </c>
      <c r="Z34" t="s">
        <v>46</v>
      </c>
      <c r="AA34" s="1" t="s">
        <v>549</v>
      </c>
      <c r="AB34" s="34" t="s">
        <v>45</v>
      </c>
      <c r="AC34" s="34" t="s">
        <v>45</v>
      </c>
      <c r="AD34" s="34" t="s">
        <v>45</v>
      </c>
    </row>
  </sheetData>
  <autoFilter ref="A2:AD34" xr:uid="{3CF9BCB8-4D41-4601-A083-3ACC4895C538}"/>
  <mergeCells count="3">
    <mergeCell ref="G1:K1"/>
    <mergeCell ref="L1:N1"/>
    <mergeCell ref="AB1:AD1"/>
  </mergeCells>
  <phoneticPr fontId="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075E6-851D-4599-B638-E47E99F55644}">
  <dimension ref="A1:AD32"/>
  <sheetViews>
    <sheetView zoomScale="80" zoomScaleNormal="80" workbookViewId="0">
      <pane ySplit="2" topLeftCell="A3" activePane="bottomLeft" state="frozen"/>
      <selection pane="bottomLeft"/>
    </sheetView>
  </sheetViews>
  <sheetFormatPr defaultRowHeight="14.4" x14ac:dyDescent="0.3"/>
  <cols>
    <col min="1" max="1" width="14.109375" bestFit="1" customWidth="1"/>
    <col min="2" max="2" width="38.44140625" bestFit="1" customWidth="1"/>
    <col min="3" max="3" width="37.44140625" bestFit="1" customWidth="1"/>
    <col min="4" max="4" width="20.88671875" bestFit="1" customWidth="1"/>
    <col min="5" max="5" width="12.44140625" bestFit="1" customWidth="1"/>
    <col min="6" max="6" width="29.88671875" bestFit="1" customWidth="1"/>
    <col min="7" max="7" width="14.33203125" style="18" bestFit="1" customWidth="1"/>
    <col min="8" max="8" width="12.33203125" style="18" bestFit="1" customWidth="1"/>
    <col min="9" max="9" width="11" style="18" bestFit="1" customWidth="1"/>
    <col min="10" max="10" width="22.6640625" style="18" bestFit="1" customWidth="1"/>
    <col min="11" max="11" width="18.6640625" style="18" bestFit="1" customWidth="1"/>
    <col min="12" max="12" width="14.109375" style="24" bestFit="1" customWidth="1"/>
    <col min="13" max="13" width="16.5546875" style="24" bestFit="1" customWidth="1"/>
    <col min="14" max="14" width="15.109375" style="24" bestFit="1" customWidth="1"/>
    <col min="15" max="15" width="12.109375" bestFit="1" customWidth="1"/>
    <col min="16" max="16" width="21.6640625" bestFit="1" customWidth="1"/>
    <col min="17" max="17" width="13.6640625" bestFit="1" customWidth="1"/>
    <col min="18" max="18" width="19.33203125" bestFit="1" customWidth="1"/>
    <col min="19" max="19" width="14.109375" bestFit="1" customWidth="1"/>
    <col min="20" max="20" width="14.5546875" bestFit="1" customWidth="1"/>
    <col min="21" max="21" width="11.5546875" bestFit="1" customWidth="1"/>
    <col min="22" max="22" width="22.33203125" bestFit="1" customWidth="1"/>
    <col min="23" max="23" width="17.6640625" bestFit="1" customWidth="1"/>
    <col min="24" max="25" width="9.44140625" bestFit="1" customWidth="1"/>
    <col min="26" max="26" width="15.88671875" bestFit="1" customWidth="1"/>
    <col min="27" max="27" width="42.33203125" bestFit="1" customWidth="1"/>
    <col min="28" max="29" width="28.44140625" style="34" bestFit="1" customWidth="1"/>
    <col min="30" max="30" width="29.33203125" style="34" bestFit="1" customWidth="1"/>
  </cols>
  <sheetData>
    <row r="1" spans="1:30" s="4" customFormat="1" ht="28.5" customHeight="1" x14ac:dyDescent="0.3">
      <c r="G1" s="39" t="s">
        <v>979</v>
      </c>
      <c r="H1" s="39"/>
      <c r="I1" s="39"/>
      <c r="J1" s="39"/>
      <c r="K1" s="39"/>
      <c r="L1" s="40" t="s">
        <v>2</v>
      </c>
      <c r="M1" s="40"/>
      <c r="N1" s="40"/>
      <c r="AB1" s="41" t="s">
        <v>784</v>
      </c>
      <c r="AC1" s="41"/>
      <c r="AD1" s="41"/>
    </row>
    <row r="2" spans="1:30" s="4" customFormat="1" ht="58.2" thickBot="1" x14ac:dyDescent="0.35">
      <c r="A2" s="5" t="s">
        <v>0</v>
      </c>
      <c r="B2" s="6" t="s">
        <v>785</v>
      </c>
      <c r="C2" s="6" t="s">
        <v>8</v>
      </c>
      <c r="D2" s="6" t="s">
        <v>9</v>
      </c>
      <c r="E2" s="6" t="s">
        <v>1</v>
      </c>
      <c r="F2" s="6" t="s">
        <v>786</v>
      </c>
      <c r="G2" s="17" t="s">
        <v>29</v>
      </c>
      <c r="H2" s="17" t="s">
        <v>119</v>
      </c>
      <c r="I2" s="17" t="s">
        <v>30</v>
      </c>
      <c r="J2" s="17" t="s">
        <v>36</v>
      </c>
      <c r="K2" s="17" t="s">
        <v>364</v>
      </c>
      <c r="L2" s="22" t="s">
        <v>32</v>
      </c>
      <c r="M2" s="22" t="s">
        <v>33</v>
      </c>
      <c r="N2" s="23" t="s">
        <v>34</v>
      </c>
      <c r="O2" s="5" t="s">
        <v>3</v>
      </c>
      <c r="P2" s="6" t="s">
        <v>120</v>
      </c>
      <c r="Q2" s="5" t="s">
        <v>23</v>
      </c>
      <c r="R2" s="6" t="s">
        <v>121</v>
      </c>
      <c r="S2" s="5" t="s">
        <v>787</v>
      </c>
      <c r="T2" s="5" t="s">
        <v>788</v>
      </c>
      <c r="U2" s="6" t="s">
        <v>789</v>
      </c>
      <c r="V2" s="5" t="s">
        <v>7</v>
      </c>
      <c r="W2" s="6" t="s">
        <v>804</v>
      </c>
      <c r="X2" s="5" t="s">
        <v>4</v>
      </c>
      <c r="Y2" s="5" t="s">
        <v>5</v>
      </c>
      <c r="Z2" s="5" t="s">
        <v>6</v>
      </c>
      <c r="AA2" s="6" t="s">
        <v>791</v>
      </c>
      <c r="AB2" s="30" t="s">
        <v>616</v>
      </c>
      <c r="AC2" s="30" t="s">
        <v>615</v>
      </c>
      <c r="AD2" s="30" t="s">
        <v>617</v>
      </c>
    </row>
    <row r="3" spans="1:30" ht="100.8" x14ac:dyDescent="0.3">
      <c r="A3" s="1" t="s">
        <v>12</v>
      </c>
      <c r="B3" s="1" t="s">
        <v>367</v>
      </c>
      <c r="C3" t="s">
        <v>122</v>
      </c>
      <c r="D3" t="s">
        <v>294</v>
      </c>
      <c r="E3" t="s">
        <v>44</v>
      </c>
      <c r="F3" s="8" t="s">
        <v>528</v>
      </c>
      <c r="G3" s="18" t="s">
        <v>45</v>
      </c>
      <c r="H3" s="18" t="s">
        <v>45</v>
      </c>
      <c r="I3" s="18" t="s">
        <v>45</v>
      </c>
      <c r="J3" s="18" t="s">
        <v>45</v>
      </c>
      <c r="K3" s="20" t="s">
        <v>31</v>
      </c>
      <c r="L3" s="25" t="s">
        <v>25</v>
      </c>
      <c r="M3" s="25" t="s">
        <v>25</v>
      </c>
      <c r="N3" s="24" t="s">
        <v>45</v>
      </c>
      <c r="O3" t="s">
        <v>45</v>
      </c>
      <c r="P3" t="s">
        <v>45</v>
      </c>
      <c r="Q3" t="s">
        <v>45</v>
      </c>
      <c r="R3" t="s">
        <v>45</v>
      </c>
      <c r="S3" s="7" t="s">
        <v>252</v>
      </c>
      <c r="T3" t="s">
        <v>45</v>
      </c>
      <c r="U3" t="s">
        <v>176</v>
      </c>
      <c r="V3" t="s">
        <v>295</v>
      </c>
      <c r="W3" t="s">
        <v>51</v>
      </c>
      <c r="X3" t="s">
        <v>45</v>
      </c>
      <c r="Y3" s="7">
        <v>7</v>
      </c>
      <c r="Z3" t="s">
        <v>48</v>
      </c>
      <c r="AA3" s="1" t="s">
        <v>1057</v>
      </c>
      <c r="AB3" s="34" t="s">
        <v>45</v>
      </c>
      <c r="AC3" s="34" t="s">
        <v>45</v>
      </c>
      <c r="AD3" s="34" t="s">
        <v>45</v>
      </c>
    </row>
    <row r="4" spans="1:30" ht="57.6" x14ac:dyDescent="0.3">
      <c r="A4" s="1" t="s">
        <v>12</v>
      </c>
      <c r="B4" s="1" t="s">
        <v>367</v>
      </c>
      <c r="C4" t="s">
        <v>123</v>
      </c>
      <c r="D4" t="s">
        <v>296</v>
      </c>
      <c r="E4" t="s">
        <v>44</v>
      </c>
      <c r="F4" s="8" t="s">
        <v>528</v>
      </c>
      <c r="G4" s="18" t="s">
        <v>45</v>
      </c>
      <c r="H4" s="18" t="s">
        <v>45</v>
      </c>
      <c r="I4" s="20" t="s">
        <v>31</v>
      </c>
      <c r="J4" s="18" t="s">
        <v>45</v>
      </c>
      <c r="K4" s="20" t="s">
        <v>31</v>
      </c>
      <c r="L4" s="25" t="s">
        <v>31</v>
      </c>
      <c r="M4" s="25" t="s">
        <v>31</v>
      </c>
      <c r="N4" s="24" t="s">
        <v>45</v>
      </c>
      <c r="O4" t="s">
        <v>45</v>
      </c>
      <c r="P4" t="s">
        <v>45</v>
      </c>
      <c r="Q4" t="s">
        <v>45</v>
      </c>
      <c r="R4" t="s">
        <v>45</v>
      </c>
      <c r="S4" s="7" t="s">
        <v>376</v>
      </c>
      <c r="T4" t="s">
        <v>45</v>
      </c>
      <c r="U4" t="s">
        <v>191</v>
      </c>
      <c r="V4" t="s">
        <v>297</v>
      </c>
      <c r="W4" t="s">
        <v>51</v>
      </c>
      <c r="X4" t="s">
        <v>45</v>
      </c>
      <c r="Y4" s="7">
        <v>9</v>
      </c>
      <c r="Z4" t="s">
        <v>48</v>
      </c>
      <c r="AA4" s="1" t="s">
        <v>508</v>
      </c>
      <c r="AB4" s="34" t="s">
        <v>45</v>
      </c>
      <c r="AC4" s="34" t="s">
        <v>45</v>
      </c>
      <c r="AD4" s="34" t="s">
        <v>45</v>
      </c>
    </row>
    <row r="5" spans="1:30" ht="43.2" x14ac:dyDescent="0.3">
      <c r="A5" s="1" t="s">
        <v>12</v>
      </c>
      <c r="B5" s="1" t="s">
        <v>367</v>
      </c>
      <c r="C5" t="s">
        <v>124</v>
      </c>
      <c r="D5" t="s">
        <v>298</v>
      </c>
      <c r="E5" t="s">
        <v>44</v>
      </c>
      <c r="F5" s="8" t="s">
        <v>528</v>
      </c>
      <c r="G5" s="18" t="s">
        <v>45</v>
      </c>
      <c r="H5" s="18" t="s">
        <v>45</v>
      </c>
      <c r="I5" s="18" t="s">
        <v>45</v>
      </c>
      <c r="J5" s="20" t="s">
        <v>31</v>
      </c>
      <c r="K5" s="20" t="s">
        <v>31</v>
      </c>
      <c r="L5" s="25" t="s">
        <v>31</v>
      </c>
      <c r="M5" s="25" t="s">
        <v>31</v>
      </c>
      <c r="N5" s="24" t="s">
        <v>45</v>
      </c>
      <c r="O5" t="s">
        <v>45</v>
      </c>
      <c r="P5" t="s">
        <v>45</v>
      </c>
      <c r="Q5" t="s">
        <v>45</v>
      </c>
      <c r="R5" t="s">
        <v>45</v>
      </c>
      <c r="S5" s="9" t="s">
        <v>375</v>
      </c>
      <c r="T5" t="s">
        <v>45</v>
      </c>
      <c r="U5" t="s">
        <v>193</v>
      </c>
      <c r="V5" t="s">
        <v>40</v>
      </c>
      <c r="W5" t="s">
        <v>51</v>
      </c>
      <c r="X5" t="s">
        <v>45</v>
      </c>
      <c r="Y5" s="7">
        <v>7</v>
      </c>
      <c r="Z5" t="s">
        <v>48</v>
      </c>
      <c r="AA5" s="1" t="s">
        <v>1058</v>
      </c>
      <c r="AB5" s="34" t="s">
        <v>45</v>
      </c>
      <c r="AC5" s="34" t="s">
        <v>45</v>
      </c>
      <c r="AD5" s="34" t="s">
        <v>45</v>
      </c>
    </row>
    <row r="6" spans="1:30" ht="57.6" x14ac:dyDescent="0.3">
      <c r="A6" s="1" t="s">
        <v>12</v>
      </c>
      <c r="B6" s="1" t="s">
        <v>367</v>
      </c>
      <c r="C6" t="s">
        <v>21</v>
      </c>
      <c r="D6" t="s">
        <v>22</v>
      </c>
      <c r="E6" t="s">
        <v>44</v>
      </c>
      <c r="F6" s="8" t="s">
        <v>528</v>
      </c>
      <c r="G6" s="18" t="s">
        <v>45</v>
      </c>
      <c r="H6" s="18" t="s">
        <v>45</v>
      </c>
      <c r="I6" s="20" t="s">
        <v>31</v>
      </c>
      <c r="J6" s="18" t="s">
        <v>45</v>
      </c>
      <c r="K6" s="20" t="s">
        <v>31</v>
      </c>
      <c r="L6" s="25" t="s">
        <v>25</v>
      </c>
      <c r="M6" s="25" t="s">
        <v>25</v>
      </c>
      <c r="N6" s="25" t="s">
        <v>31</v>
      </c>
      <c r="O6" t="s">
        <v>45</v>
      </c>
      <c r="P6" t="s">
        <v>45</v>
      </c>
      <c r="Q6" t="s">
        <v>45</v>
      </c>
      <c r="R6" t="s">
        <v>45</v>
      </c>
      <c r="S6" s="7" t="s">
        <v>377</v>
      </c>
      <c r="T6" t="s">
        <v>45</v>
      </c>
      <c r="U6" t="s">
        <v>49</v>
      </c>
      <c r="V6" t="s">
        <v>50</v>
      </c>
      <c r="W6" t="s">
        <v>51</v>
      </c>
      <c r="X6" t="s">
        <v>45</v>
      </c>
      <c r="Y6" s="7">
        <v>7</v>
      </c>
      <c r="Z6" t="s">
        <v>48</v>
      </c>
      <c r="AA6" s="1" t="s">
        <v>509</v>
      </c>
      <c r="AB6" s="34" t="s">
        <v>45</v>
      </c>
      <c r="AC6" s="34" t="s">
        <v>45</v>
      </c>
      <c r="AD6" s="34" t="s">
        <v>45</v>
      </c>
    </row>
    <row r="7" spans="1:30" ht="72" x14ac:dyDescent="0.3">
      <c r="A7" s="1" t="s">
        <v>12</v>
      </c>
      <c r="B7" s="1" t="s">
        <v>367</v>
      </c>
      <c r="C7" t="s">
        <v>125</v>
      </c>
      <c r="D7" t="s">
        <v>299</v>
      </c>
      <c r="E7" t="s">
        <v>44</v>
      </c>
      <c r="F7" s="8" t="s">
        <v>529</v>
      </c>
      <c r="G7" s="18" t="s">
        <v>45</v>
      </c>
      <c r="H7" s="18" t="s">
        <v>45</v>
      </c>
      <c r="I7" s="20" t="s">
        <v>31</v>
      </c>
      <c r="J7" s="20" t="s">
        <v>31</v>
      </c>
      <c r="K7" s="20" t="s">
        <v>26</v>
      </c>
      <c r="L7" s="25" t="s">
        <v>25</v>
      </c>
      <c r="M7" s="25" t="s">
        <v>25</v>
      </c>
      <c r="N7" s="24" t="s">
        <v>45</v>
      </c>
      <c r="O7" t="s">
        <v>45</v>
      </c>
      <c r="P7" t="s">
        <v>45</v>
      </c>
      <c r="Q7" t="s">
        <v>45</v>
      </c>
      <c r="R7" t="s">
        <v>45</v>
      </c>
      <c r="S7" s="7" t="s">
        <v>378</v>
      </c>
      <c r="T7" t="s">
        <v>45</v>
      </c>
      <c r="U7" t="s">
        <v>176</v>
      </c>
      <c r="V7" t="s">
        <v>40</v>
      </c>
      <c r="W7" t="s">
        <v>51</v>
      </c>
      <c r="X7" t="s">
        <v>45</v>
      </c>
      <c r="Y7" s="7">
        <v>7</v>
      </c>
      <c r="Z7" t="s">
        <v>48</v>
      </c>
      <c r="AA7" s="1" t="s">
        <v>1059</v>
      </c>
      <c r="AB7" s="34" t="s">
        <v>45</v>
      </c>
      <c r="AC7" s="34" t="s">
        <v>45</v>
      </c>
      <c r="AD7" s="34" t="s">
        <v>45</v>
      </c>
    </row>
    <row r="8" spans="1:30" ht="28.8" x14ac:dyDescent="0.3">
      <c r="A8" s="1" t="s">
        <v>12</v>
      </c>
      <c r="B8" s="1" t="s">
        <v>367</v>
      </c>
      <c r="C8" t="s">
        <v>352</v>
      </c>
      <c r="D8" t="s">
        <v>22</v>
      </c>
      <c r="E8" t="s">
        <v>44</v>
      </c>
      <c r="F8" s="8" t="s">
        <v>528</v>
      </c>
      <c r="G8" s="18" t="s">
        <v>45</v>
      </c>
      <c r="H8" s="18" t="s">
        <v>45</v>
      </c>
      <c r="I8" s="18" t="s">
        <v>45</v>
      </c>
      <c r="J8" s="18" t="s">
        <v>45</v>
      </c>
      <c r="K8" s="20" t="s">
        <v>31</v>
      </c>
      <c r="L8" s="25" t="s">
        <v>25</v>
      </c>
      <c r="M8" s="25" t="s">
        <v>25</v>
      </c>
      <c r="N8" s="25" t="s">
        <v>31</v>
      </c>
      <c r="O8" t="s">
        <v>45</v>
      </c>
      <c r="P8" t="s">
        <v>45</v>
      </c>
      <c r="Q8" t="s">
        <v>45</v>
      </c>
      <c r="R8" t="s">
        <v>45</v>
      </c>
      <c r="S8" s="7" t="s">
        <v>378</v>
      </c>
      <c r="T8" t="s">
        <v>45</v>
      </c>
      <c r="U8" t="s">
        <v>354</v>
      </c>
      <c r="V8" t="s">
        <v>353</v>
      </c>
      <c r="W8" t="s">
        <v>51</v>
      </c>
      <c r="X8" t="s">
        <v>45</v>
      </c>
      <c r="Y8" s="7">
        <v>7</v>
      </c>
      <c r="Z8" t="s">
        <v>48</v>
      </c>
      <c r="AA8" s="1" t="s">
        <v>510</v>
      </c>
      <c r="AB8" s="34" t="s">
        <v>45</v>
      </c>
      <c r="AC8" s="34" t="s">
        <v>45</v>
      </c>
      <c r="AD8" s="34" t="s">
        <v>45</v>
      </c>
    </row>
    <row r="9" spans="1:30" ht="43.2" x14ac:dyDescent="0.3">
      <c r="A9" s="1" t="s">
        <v>12</v>
      </c>
      <c r="B9" s="1" t="s">
        <v>367</v>
      </c>
      <c r="C9" t="s">
        <v>234</v>
      </c>
      <c r="D9" t="s">
        <v>300</v>
      </c>
      <c r="E9" t="s">
        <v>44</v>
      </c>
      <c r="F9" s="8" t="s">
        <v>528</v>
      </c>
      <c r="G9" s="18" t="s">
        <v>45</v>
      </c>
      <c r="H9" s="18" t="s">
        <v>45</v>
      </c>
      <c r="I9" s="20" t="s">
        <v>26</v>
      </c>
      <c r="J9" s="18" t="s">
        <v>45</v>
      </c>
      <c r="K9" s="20" t="s">
        <v>31</v>
      </c>
      <c r="L9" s="25" t="s">
        <v>31</v>
      </c>
      <c r="M9" s="25" t="s">
        <v>26</v>
      </c>
      <c r="N9" s="24" t="s">
        <v>45</v>
      </c>
      <c r="O9" t="s">
        <v>45</v>
      </c>
      <c r="P9" t="s">
        <v>45</v>
      </c>
      <c r="Q9" t="s">
        <v>45</v>
      </c>
      <c r="R9" t="s">
        <v>45</v>
      </c>
      <c r="S9" s="7" t="s">
        <v>301</v>
      </c>
      <c r="T9" t="s">
        <v>45</v>
      </c>
      <c r="U9" t="s">
        <v>49</v>
      </c>
      <c r="V9" t="s">
        <v>302</v>
      </c>
      <c r="W9" t="s">
        <v>51</v>
      </c>
      <c r="X9" t="s">
        <v>45</v>
      </c>
      <c r="Y9" s="7">
        <v>5</v>
      </c>
      <c r="Z9" t="s">
        <v>48</v>
      </c>
      <c r="AA9" s="1" t="s">
        <v>779</v>
      </c>
      <c r="AB9" s="34" t="s">
        <v>45</v>
      </c>
      <c r="AC9" s="34" t="s">
        <v>45</v>
      </c>
      <c r="AD9" s="34" t="s">
        <v>45</v>
      </c>
    </row>
    <row r="10" spans="1:30" ht="28.8" x14ac:dyDescent="0.3">
      <c r="A10" s="1" t="s">
        <v>12</v>
      </c>
      <c r="B10" s="1" t="s">
        <v>367</v>
      </c>
      <c r="C10" t="s">
        <v>126</v>
      </c>
      <c r="D10" t="s">
        <v>239</v>
      </c>
      <c r="E10" t="s">
        <v>44</v>
      </c>
      <c r="F10" s="8" t="s">
        <v>528</v>
      </c>
      <c r="G10" s="18" t="s">
        <v>45</v>
      </c>
      <c r="H10" s="18" t="s">
        <v>45</v>
      </c>
      <c r="I10" s="18" t="s">
        <v>45</v>
      </c>
      <c r="J10" s="18" t="s">
        <v>45</v>
      </c>
      <c r="K10" s="20" t="s">
        <v>26</v>
      </c>
      <c r="L10" s="25" t="s">
        <v>25</v>
      </c>
      <c r="M10" s="25" t="s">
        <v>25</v>
      </c>
      <c r="N10" s="25" t="s">
        <v>31</v>
      </c>
      <c r="O10" t="s">
        <v>45</v>
      </c>
      <c r="P10" t="s">
        <v>45</v>
      </c>
      <c r="Q10" t="s">
        <v>45</v>
      </c>
      <c r="R10" t="s">
        <v>45</v>
      </c>
      <c r="S10" s="7" t="s">
        <v>249</v>
      </c>
      <c r="T10" t="s">
        <v>45</v>
      </c>
      <c r="U10" t="s">
        <v>191</v>
      </c>
      <c r="V10" t="s">
        <v>303</v>
      </c>
      <c r="W10" t="s">
        <v>51</v>
      </c>
      <c r="X10" t="s">
        <v>45</v>
      </c>
      <c r="Y10" s="7">
        <v>9</v>
      </c>
      <c r="Z10" t="s">
        <v>48</v>
      </c>
      <c r="AA10" s="1" t="s">
        <v>511</v>
      </c>
      <c r="AB10" s="34" t="s">
        <v>45</v>
      </c>
      <c r="AC10" s="34" t="s">
        <v>45</v>
      </c>
      <c r="AD10" s="34" t="s">
        <v>45</v>
      </c>
    </row>
    <row r="11" spans="1:30" ht="57.6" x14ac:dyDescent="0.3">
      <c r="A11" s="1" t="s">
        <v>12</v>
      </c>
      <c r="B11" s="1" t="s">
        <v>367</v>
      </c>
      <c r="C11" t="s">
        <v>309</v>
      </c>
      <c r="D11" t="s">
        <v>306</v>
      </c>
      <c r="E11" t="s">
        <v>14</v>
      </c>
      <c r="F11" s="8" t="s">
        <v>528</v>
      </c>
      <c r="G11" s="18" t="s">
        <v>45</v>
      </c>
      <c r="H11" s="18" t="s">
        <v>45</v>
      </c>
      <c r="I11" s="18" t="s">
        <v>45</v>
      </c>
      <c r="J11" s="18" t="s">
        <v>45</v>
      </c>
      <c r="K11" s="20" t="s">
        <v>31</v>
      </c>
      <c r="L11" s="25" t="s">
        <v>25</v>
      </c>
      <c r="M11" s="25" t="s">
        <v>25</v>
      </c>
      <c r="N11" s="25" t="s">
        <v>31</v>
      </c>
      <c r="O11" t="s">
        <v>45</v>
      </c>
      <c r="P11" t="s">
        <v>45</v>
      </c>
      <c r="Q11" t="s">
        <v>45</v>
      </c>
      <c r="R11" t="s">
        <v>45</v>
      </c>
      <c r="S11" s="7" t="s">
        <v>379</v>
      </c>
      <c r="T11" t="s">
        <v>45</v>
      </c>
      <c r="U11" t="s">
        <v>176</v>
      </c>
      <c r="V11" t="s">
        <v>349</v>
      </c>
      <c r="W11" t="s">
        <v>51</v>
      </c>
      <c r="X11" t="s">
        <v>45</v>
      </c>
      <c r="Y11" s="7">
        <v>5</v>
      </c>
      <c r="Z11" t="s">
        <v>48</v>
      </c>
      <c r="AA11" s="1" t="s">
        <v>1060</v>
      </c>
      <c r="AB11" s="34" t="s">
        <v>45</v>
      </c>
      <c r="AC11" s="34" t="s">
        <v>45</v>
      </c>
      <c r="AD11" s="34" t="s">
        <v>45</v>
      </c>
    </row>
    <row r="12" spans="1:30" ht="28.8" x14ac:dyDescent="0.3">
      <c r="A12" s="1" t="s">
        <v>12</v>
      </c>
      <c r="B12" s="1" t="s">
        <v>367</v>
      </c>
      <c r="C12" t="s">
        <v>350</v>
      </c>
      <c r="D12" t="s">
        <v>306</v>
      </c>
      <c r="E12" t="s">
        <v>44</v>
      </c>
      <c r="F12" s="8" t="s">
        <v>528</v>
      </c>
      <c r="G12" s="18" t="s">
        <v>45</v>
      </c>
      <c r="H12" s="18" t="s">
        <v>45</v>
      </c>
      <c r="I12" s="18" t="s">
        <v>45</v>
      </c>
      <c r="J12" s="18" t="s">
        <v>45</v>
      </c>
      <c r="K12" s="20" t="s">
        <v>31</v>
      </c>
      <c r="L12" s="25" t="s">
        <v>25</v>
      </c>
      <c r="M12" s="25" t="s">
        <v>25</v>
      </c>
      <c r="N12" s="25" t="s">
        <v>31</v>
      </c>
      <c r="O12" t="s">
        <v>45</v>
      </c>
      <c r="P12" t="s">
        <v>45</v>
      </c>
      <c r="Q12" t="s">
        <v>45</v>
      </c>
      <c r="R12" t="s">
        <v>45</v>
      </c>
      <c r="S12" s="7" t="s">
        <v>351</v>
      </c>
      <c r="T12" t="s">
        <v>45</v>
      </c>
      <c r="U12" t="s">
        <v>176</v>
      </c>
      <c r="V12" t="s">
        <v>207</v>
      </c>
      <c r="W12" t="s">
        <v>51</v>
      </c>
      <c r="X12" t="s">
        <v>45</v>
      </c>
      <c r="Y12" s="7">
        <v>5</v>
      </c>
      <c r="Z12" t="s">
        <v>48</v>
      </c>
      <c r="AA12" s="1" t="s">
        <v>780</v>
      </c>
      <c r="AB12" s="34" t="s">
        <v>45</v>
      </c>
      <c r="AC12" s="34" t="s">
        <v>45</v>
      </c>
      <c r="AD12" s="34" t="s">
        <v>45</v>
      </c>
    </row>
    <row r="13" spans="1:30" ht="57.6" x14ac:dyDescent="0.3">
      <c r="A13" s="1" t="s">
        <v>12</v>
      </c>
      <c r="B13" s="1" t="s">
        <v>367</v>
      </c>
      <c r="C13" t="s">
        <v>751</v>
      </c>
      <c r="D13" t="s">
        <v>228</v>
      </c>
      <c r="E13" t="s">
        <v>44</v>
      </c>
      <c r="F13" s="8" t="s">
        <v>528</v>
      </c>
      <c r="G13" s="18" t="s">
        <v>45</v>
      </c>
      <c r="H13" s="18" t="s">
        <v>45</v>
      </c>
      <c r="I13" s="18" t="s">
        <v>45</v>
      </c>
      <c r="J13" s="20" t="s">
        <v>31</v>
      </c>
      <c r="K13" s="20" t="s">
        <v>26</v>
      </c>
      <c r="L13" s="25" t="s">
        <v>31</v>
      </c>
      <c r="M13" s="25" t="s">
        <v>25</v>
      </c>
      <c r="N13" s="24" t="s">
        <v>45</v>
      </c>
      <c r="O13" t="s">
        <v>45</v>
      </c>
      <c r="P13" t="s">
        <v>45</v>
      </c>
      <c r="Q13" t="s">
        <v>45</v>
      </c>
      <c r="R13" t="s">
        <v>45</v>
      </c>
      <c r="S13" s="7" t="s">
        <v>752</v>
      </c>
      <c r="T13" t="s">
        <v>45</v>
      </c>
      <c r="U13" t="s">
        <v>217</v>
      </c>
      <c r="V13" t="s">
        <v>753</v>
      </c>
      <c r="W13" t="s">
        <v>51</v>
      </c>
      <c r="X13" t="s">
        <v>45</v>
      </c>
      <c r="Y13" s="7">
        <v>9</v>
      </c>
      <c r="Z13" t="s">
        <v>46</v>
      </c>
      <c r="AA13" s="1" t="s">
        <v>754</v>
      </c>
      <c r="AB13" s="34" t="s">
        <v>45</v>
      </c>
      <c r="AC13" s="34" t="s">
        <v>45</v>
      </c>
      <c r="AD13" s="34" t="s">
        <v>45</v>
      </c>
    </row>
    <row r="14" spans="1:30" ht="57.6" x14ac:dyDescent="0.3">
      <c r="A14" s="1" t="s">
        <v>12</v>
      </c>
      <c r="B14" s="1" t="s">
        <v>374</v>
      </c>
      <c r="C14" t="s">
        <v>127</v>
      </c>
      <c r="D14" t="s">
        <v>304</v>
      </c>
      <c r="E14" t="s">
        <v>44</v>
      </c>
      <c r="F14" s="8" t="s">
        <v>528</v>
      </c>
      <c r="G14" s="18" t="s">
        <v>45</v>
      </c>
      <c r="H14" s="18" t="s">
        <v>45</v>
      </c>
      <c r="I14" s="20" t="s">
        <v>26</v>
      </c>
      <c r="J14" s="18" t="s">
        <v>45</v>
      </c>
      <c r="K14" s="20" t="s">
        <v>26</v>
      </c>
      <c r="L14" s="25" t="s">
        <v>25</v>
      </c>
      <c r="M14" s="25" t="s">
        <v>25</v>
      </c>
      <c r="N14" s="25" t="s">
        <v>31</v>
      </c>
      <c r="O14" t="s">
        <v>45</v>
      </c>
      <c r="P14" t="s">
        <v>45</v>
      </c>
      <c r="Q14" t="s">
        <v>45</v>
      </c>
      <c r="R14" t="s">
        <v>45</v>
      </c>
      <c r="S14" s="7" t="s">
        <v>241</v>
      </c>
      <c r="T14" t="s">
        <v>45</v>
      </c>
      <c r="U14" t="s">
        <v>212</v>
      </c>
      <c r="V14" t="s">
        <v>305</v>
      </c>
      <c r="W14" t="s">
        <v>51</v>
      </c>
      <c r="X14" t="s">
        <v>45</v>
      </c>
      <c r="Y14" s="7">
        <v>11</v>
      </c>
      <c r="Z14" t="s">
        <v>46</v>
      </c>
      <c r="AA14" s="1" t="s">
        <v>512</v>
      </c>
      <c r="AB14" s="34" t="s">
        <v>45</v>
      </c>
      <c r="AC14" s="34" t="s">
        <v>45</v>
      </c>
      <c r="AD14" s="34" t="s">
        <v>45</v>
      </c>
    </row>
    <row r="15" spans="1:30" ht="28.8" x14ac:dyDescent="0.3">
      <c r="A15" s="1" t="s">
        <v>12</v>
      </c>
      <c r="B15" s="1" t="s">
        <v>367</v>
      </c>
      <c r="C15" t="s">
        <v>142</v>
      </c>
      <c r="D15" t="s">
        <v>228</v>
      </c>
      <c r="E15" t="s">
        <v>44</v>
      </c>
      <c r="F15" s="8" t="s">
        <v>528</v>
      </c>
      <c r="G15" s="18" t="s">
        <v>45</v>
      </c>
      <c r="H15" s="18" t="s">
        <v>45</v>
      </c>
      <c r="I15" s="20" t="s">
        <v>26</v>
      </c>
      <c r="J15" s="18" t="s">
        <v>45</v>
      </c>
      <c r="K15" s="20" t="s">
        <v>26</v>
      </c>
      <c r="L15" s="25" t="s">
        <v>25</v>
      </c>
      <c r="M15" s="25" t="s">
        <v>25</v>
      </c>
      <c r="N15" s="24" t="s">
        <v>45</v>
      </c>
      <c r="O15" t="s">
        <v>45</v>
      </c>
      <c r="P15" t="s">
        <v>45</v>
      </c>
      <c r="Q15" t="s">
        <v>45</v>
      </c>
      <c r="R15" t="s">
        <v>45</v>
      </c>
      <c r="S15" s="7" t="s">
        <v>241</v>
      </c>
      <c r="T15" t="s">
        <v>45</v>
      </c>
      <c r="U15" t="s">
        <v>242</v>
      </c>
      <c r="V15" t="s">
        <v>207</v>
      </c>
      <c r="W15" t="s">
        <v>51</v>
      </c>
      <c r="X15" t="s">
        <v>45</v>
      </c>
      <c r="Y15" s="7">
        <v>9</v>
      </c>
      <c r="Z15" t="s">
        <v>46</v>
      </c>
      <c r="AA15" t="s">
        <v>513</v>
      </c>
      <c r="AB15" s="34" t="s">
        <v>45</v>
      </c>
      <c r="AC15" s="34" t="s">
        <v>45</v>
      </c>
      <c r="AD15" s="34" t="s">
        <v>45</v>
      </c>
    </row>
    <row r="16" spans="1:30" ht="28.8" x14ac:dyDescent="0.3">
      <c r="A16" s="1" t="s">
        <v>12</v>
      </c>
      <c r="B16" s="1" t="s">
        <v>367</v>
      </c>
      <c r="C16" t="s">
        <v>128</v>
      </c>
      <c r="D16" t="s">
        <v>228</v>
      </c>
      <c r="E16" t="s">
        <v>44</v>
      </c>
      <c r="F16" s="8" t="s">
        <v>528</v>
      </c>
      <c r="G16" s="18" t="s">
        <v>45</v>
      </c>
      <c r="H16" s="18" t="s">
        <v>45</v>
      </c>
      <c r="I16" s="18" t="s">
        <v>45</v>
      </c>
      <c r="J16" s="18" t="s">
        <v>45</v>
      </c>
      <c r="K16" s="20" t="s">
        <v>26</v>
      </c>
      <c r="L16" s="25" t="s">
        <v>25</v>
      </c>
      <c r="M16" s="24" t="s">
        <v>45</v>
      </c>
      <c r="N16" s="24" t="s">
        <v>45</v>
      </c>
      <c r="O16" t="s">
        <v>45</v>
      </c>
      <c r="P16" t="s">
        <v>45</v>
      </c>
      <c r="Q16" t="s">
        <v>45</v>
      </c>
      <c r="R16" t="s">
        <v>45</v>
      </c>
      <c r="S16" s="7" t="s">
        <v>241</v>
      </c>
      <c r="T16" t="s">
        <v>45</v>
      </c>
      <c r="U16" t="s">
        <v>191</v>
      </c>
      <c r="V16" t="s">
        <v>180</v>
      </c>
      <c r="W16" t="s">
        <v>51</v>
      </c>
      <c r="X16" t="s">
        <v>45</v>
      </c>
      <c r="Y16" s="7">
        <v>7</v>
      </c>
      <c r="Z16" t="s">
        <v>46</v>
      </c>
      <c r="AA16" t="s">
        <v>514</v>
      </c>
      <c r="AB16" s="34" t="s">
        <v>45</v>
      </c>
      <c r="AC16" s="34" t="s">
        <v>45</v>
      </c>
      <c r="AD16" s="34" t="s">
        <v>45</v>
      </c>
    </row>
    <row r="17" spans="1:30" ht="28.8" x14ac:dyDescent="0.3">
      <c r="A17" s="1" t="s">
        <v>12</v>
      </c>
      <c r="B17" s="1" t="s">
        <v>367</v>
      </c>
      <c r="C17" t="s">
        <v>129</v>
      </c>
      <c r="D17" t="s">
        <v>229</v>
      </c>
      <c r="E17" t="s">
        <v>44</v>
      </c>
      <c r="F17" s="8" t="s">
        <v>528</v>
      </c>
      <c r="G17" s="18" t="s">
        <v>45</v>
      </c>
      <c r="H17" s="18" t="s">
        <v>45</v>
      </c>
      <c r="I17" s="18" t="s">
        <v>45</v>
      </c>
      <c r="J17" s="18" t="s">
        <v>45</v>
      </c>
      <c r="K17" s="20" t="s">
        <v>26</v>
      </c>
      <c r="L17" s="25" t="s">
        <v>31</v>
      </c>
      <c r="M17" s="24" t="s">
        <v>45</v>
      </c>
      <c r="N17" s="24" t="s">
        <v>45</v>
      </c>
      <c r="O17" t="s">
        <v>45</v>
      </c>
      <c r="P17" t="s">
        <v>45</v>
      </c>
      <c r="Q17" t="s">
        <v>45</v>
      </c>
      <c r="R17" t="s">
        <v>45</v>
      </c>
      <c r="S17" s="7" t="s">
        <v>380</v>
      </c>
      <c r="T17" t="s">
        <v>45</v>
      </c>
      <c r="U17" t="s">
        <v>172</v>
      </c>
      <c r="V17" t="s">
        <v>243</v>
      </c>
      <c r="W17" t="s">
        <v>51</v>
      </c>
      <c r="X17" t="s">
        <v>45</v>
      </c>
      <c r="Y17" s="7">
        <v>7</v>
      </c>
      <c r="Z17" t="s">
        <v>48</v>
      </c>
      <c r="AA17" s="1" t="s">
        <v>1061</v>
      </c>
      <c r="AB17" s="34" t="s">
        <v>45</v>
      </c>
      <c r="AC17" s="34" t="s">
        <v>45</v>
      </c>
      <c r="AD17" s="34" t="s">
        <v>45</v>
      </c>
    </row>
    <row r="18" spans="1:30" ht="72" x14ac:dyDescent="0.3">
      <c r="A18" s="1" t="s">
        <v>12</v>
      </c>
      <c r="B18" s="1" t="s">
        <v>374</v>
      </c>
      <c r="C18" t="s">
        <v>355</v>
      </c>
      <c r="D18" t="s">
        <v>307</v>
      </c>
      <c r="E18" t="s">
        <v>44</v>
      </c>
      <c r="F18" s="8" t="s">
        <v>528</v>
      </c>
      <c r="G18" s="18" t="s">
        <v>45</v>
      </c>
      <c r="H18" s="18" t="s">
        <v>45</v>
      </c>
      <c r="I18" s="20" t="s">
        <v>26</v>
      </c>
      <c r="J18" s="20" t="s">
        <v>31</v>
      </c>
      <c r="K18" s="20" t="s">
        <v>26</v>
      </c>
      <c r="L18" s="25" t="s">
        <v>25</v>
      </c>
      <c r="M18" s="25" t="s">
        <v>25</v>
      </c>
      <c r="N18" s="25" t="s">
        <v>26</v>
      </c>
      <c r="O18" t="s">
        <v>45</v>
      </c>
      <c r="P18" t="s">
        <v>45</v>
      </c>
      <c r="Q18" t="s">
        <v>45</v>
      </c>
      <c r="R18" t="s">
        <v>45</v>
      </c>
      <c r="S18" s="7" t="s">
        <v>376</v>
      </c>
      <c r="T18" t="s">
        <v>45</v>
      </c>
      <c r="U18" t="s">
        <v>187</v>
      </c>
      <c r="V18" t="s">
        <v>356</v>
      </c>
      <c r="W18" t="s">
        <v>51</v>
      </c>
      <c r="X18" t="s">
        <v>45</v>
      </c>
      <c r="Y18" s="7">
        <v>7</v>
      </c>
      <c r="Z18" t="s">
        <v>48</v>
      </c>
      <c r="AA18" s="1" t="s">
        <v>515</v>
      </c>
      <c r="AB18" s="34" t="s">
        <v>45</v>
      </c>
      <c r="AC18" s="34" t="s">
        <v>45</v>
      </c>
      <c r="AD18" s="34" t="s">
        <v>45</v>
      </c>
    </row>
    <row r="19" spans="1:30" ht="28.8" x14ac:dyDescent="0.3">
      <c r="A19" s="1" t="s">
        <v>12</v>
      </c>
      <c r="B19" s="1" t="s">
        <v>367</v>
      </c>
      <c r="C19" t="s">
        <v>130</v>
      </c>
      <c r="D19" t="s">
        <v>230</v>
      </c>
      <c r="E19" t="s">
        <v>44</v>
      </c>
      <c r="F19" s="8" t="s">
        <v>528</v>
      </c>
      <c r="G19" s="18" t="s">
        <v>45</v>
      </c>
      <c r="H19" s="18" t="s">
        <v>45</v>
      </c>
      <c r="I19" s="20" t="s">
        <v>31</v>
      </c>
      <c r="J19" s="20" t="s">
        <v>31</v>
      </c>
      <c r="K19" s="20" t="s">
        <v>26</v>
      </c>
      <c r="L19" s="25" t="s">
        <v>31</v>
      </c>
      <c r="M19" s="25" t="s">
        <v>31</v>
      </c>
      <c r="N19" s="25" t="s">
        <v>31</v>
      </c>
      <c r="O19" t="s">
        <v>45</v>
      </c>
      <c r="P19" t="s">
        <v>45</v>
      </c>
      <c r="Q19" t="s">
        <v>45</v>
      </c>
      <c r="R19" t="s">
        <v>45</v>
      </c>
      <c r="S19" s="7" t="s">
        <v>241</v>
      </c>
      <c r="T19" t="s">
        <v>45</v>
      </c>
      <c r="U19" t="s">
        <v>49</v>
      </c>
      <c r="V19" t="s">
        <v>244</v>
      </c>
      <c r="W19" t="s">
        <v>51</v>
      </c>
      <c r="X19" t="s">
        <v>45</v>
      </c>
      <c r="Y19" s="7">
        <v>7</v>
      </c>
      <c r="Z19" t="s">
        <v>46</v>
      </c>
      <c r="AA19" s="1" t="s">
        <v>516</v>
      </c>
      <c r="AB19" s="34" t="s">
        <v>45</v>
      </c>
      <c r="AC19" s="34" t="s">
        <v>45</v>
      </c>
      <c r="AD19" s="34" t="s">
        <v>45</v>
      </c>
    </row>
    <row r="20" spans="1:30" ht="43.2" x14ac:dyDescent="0.3">
      <c r="A20" s="1" t="s">
        <v>12</v>
      </c>
      <c r="B20" s="1" t="s">
        <v>367</v>
      </c>
      <c r="C20" t="s">
        <v>131</v>
      </c>
      <c r="D20" t="s">
        <v>231</v>
      </c>
      <c r="E20" t="s">
        <v>14</v>
      </c>
      <c r="F20" s="8" t="s">
        <v>528</v>
      </c>
      <c r="G20" s="18" t="s">
        <v>45</v>
      </c>
      <c r="H20" s="18" t="s">
        <v>45</v>
      </c>
      <c r="I20" s="20" t="s">
        <v>26</v>
      </c>
      <c r="J20" s="18" t="s">
        <v>45</v>
      </c>
      <c r="K20" s="20" t="s">
        <v>26</v>
      </c>
      <c r="L20" s="25" t="s">
        <v>26</v>
      </c>
      <c r="M20" s="25" t="s">
        <v>31</v>
      </c>
      <c r="N20" s="25" t="s">
        <v>26</v>
      </c>
      <c r="O20" t="s">
        <v>45</v>
      </c>
      <c r="P20" t="s">
        <v>45</v>
      </c>
      <c r="Q20" t="s">
        <v>45</v>
      </c>
      <c r="R20" t="s">
        <v>45</v>
      </c>
      <c r="S20" s="7" t="s">
        <v>381</v>
      </c>
      <c r="T20" t="s">
        <v>45</v>
      </c>
      <c r="U20" t="s">
        <v>182</v>
      </c>
      <c r="V20" t="s">
        <v>245</v>
      </c>
      <c r="W20" t="s">
        <v>51</v>
      </c>
      <c r="X20" t="s">
        <v>45</v>
      </c>
      <c r="Y20" s="7">
        <v>9</v>
      </c>
      <c r="Z20" t="s">
        <v>46</v>
      </c>
      <c r="AA20" s="1" t="s">
        <v>517</v>
      </c>
      <c r="AB20" s="34" t="s">
        <v>45</v>
      </c>
      <c r="AC20" s="34" t="s">
        <v>45</v>
      </c>
      <c r="AD20" s="34" t="s">
        <v>45</v>
      </c>
    </row>
    <row r="21" spans="1:30" ht="28.8" x14ac:dyDescent="0.3">
      <c r="A21" s="1" t="s">
        <v>12</v>
      </c>
      <c r="B21" s="1" t="s">
        <v>367</v>
      </c>
      <c r="C21" t="s">
        <v>132</v>
      </c>
      <c r="D21" t="s">
        <v>232</v>
      </c>
      <c r="E21" t="s">
        <v>44</v>
      </c>
      <c r="F21" s="8" t="s">
        <v>528</v>
      </c>
      <c r="G21" s="18" t="s">
        <v>45</v>
      </c>
      <c r="H21" s="18" t="s">
        <v>45</v>
      </c>
      <c r="I21" s="20" t="s">
        <v>31</v>
      </c>
      <c r="J21" s="20" t="s">
        <v>31</v>
      </c>
      <c r="K21" s="20" t="s">
        <v>26</v>
      </c>
      <c r="L21" s="24" t="s">
        <v>45</v>
      </c>
      <c r="M21" s="24" t="s">
        <v>45</v>
      </c>
      <c r="N21" s="25" t="s">
        <v>31</v>
      </c>
      <c r="O21" t="s">
        <v>45</v>
      </c>
      <c r="P21" t="s">
        <v>45</v>
      </c>
      <c r="Q21" t="s">
        <v>45</v>
      </c>
      <c r="R21" t="s">
        <v>45</v>
      </c>
      <c r="S21" s="7" t="s">
        <v>194</v>
      </c>
      <c r="T21" t="s">
        <v>45</v>
      </c>
      <c r="U21" t="s">
        <v>176</v>
      </c>
      <c r="V21" t="s">
        <v>246</v>
      </c>
      <c r="W21" t="s">
        <v>51</v>
      </c>
      <c r="X21" t="s">
        <v>45</v>
      </c>
      <c r="Y21" s="7">
        <v>7</v>
      </c>
      <c r="Z21" t="s">
        <v>48</v>
      </c>
      <c r="AA21" s="1" t="s">
        <v>518</v>
      </c>
      <c r="AB21" s="34" t="s">
        <v>45</v>
      </c>
      <c r="AC21" s="34" t="s">
        <v>45</v>
      </c>
      <c r="AD21" s="34" t="s">
        <v>45</v>
      </c>
    </row>
    <row r="22" spans="1:30" ht="28.8" x14ac:dyDescent="0.3">
      <c r="A22" s="1" t="s">
        <v>12</v>
      </c>
      <c r="B22" s="1" t="s">
        <v>367</v>
      </c>
      <c r="C22" t="s">
        <v>133</v>
      </c>
      <c r="D22" t="s">
        <v>233</v>
      </c>
      <c r="E22" t="s">
        <v>44</v>
      </c>
      <c r="F22" s="8" t="s">
        <v>528</v>
      </c>
      <c r="G22" s="18" t="s">
        <v>45</v>
      </c>
      <c r="H22" s="18" t="s">
        <v>45</v>
      </c>
      <c r="I22" s="18" t="s">
        <v>45</v>
      </c>
      <c r="J22" s="20" t="s">
        <v>31</v>
      </c>
      <c r="K22" s="20" t="s">
        <v>26</v>
      </c>
      <c r="L22" s="25" t="s">
        <v>25</v>
      </c>
      <c r="M22" s="25" t="s">
        <v>25</v>
      </c>
      <c r="N22" s="24" t="s">
        <v>45</v>
      </c>
      <c r="O22" t="s">
        <v>45</v>
      </c>
      <c r="P22" t="s">
        <v>45</v>
      </c>
      <c r="Q22" t="s">
        <v>45</v>
      </c>
      <c r="R22" t="s">
        <v>45</v>
      </c>
      <c r="S22" s="7" t="s">
        <v>378</v>
      </c>
      <c r="T22" t="s">
        <v>45</v>
      </c>
      <c r="U22" t="s">
        <v>184</v>
      </c>
      <c r="V22" t="s">
        <v>247</v>
      </c>
      <c r="W22" t="s">
        <v>51</v>
      </c>
      <c r="X22" t="s">
        <v>45</v>
      </c>
      <c r="Y22" s="7">
        <v>9</v>
      </c>
      <c r="Z22" t="s">
        <v>48</v>
      </c>
      <c r="AA22" s="1" t="s">
        <v>519</v>
      </c>
      <c r="AB22" s="34" t="s">
        <v>45</v>
      </c>
      <c r="AC22" s="34" t="s">
        <v>45</v>
      </c>
      <c r="AD22" s="34" t="s">
        <v>45</v>
      </c>
    </row>
    <row r="23" spans="1:30" ht="43.2" x14ac:dyDescent="0.3">
      <c r="A23" s="1" t="s">
        <v>12</v>
      </c>
      <c r="B23" s="1" t="s">
        <v>367</v>
      </c>
      <c r="C23" t="s">
        <v>348</v>
      </c>
      <c r="D23" t="s">
        <v>233</v>
      </c>
      <c r="E23" t="s">
        <v>44</v>
      </c>
      <c r="F23" s="8" t="s">
        <v>528</v>
      </c>
      <c r="G23" s="18" t="s">
        <v>45</v>
      </c>
      <c r="H23" s="18" t="s">
        <v>45</v>
      </c>
      <c r="I23" s="18" t="s">
        <v>45</v>
      </c>
      <c r="J23" s="18" t="s">
        <v>45</v>
      </c>
      <c r="K23" s="20" t="s">
        <v>26</v>
      </c>
      <c r="L23" s="25" t="s">
        <v>25</v>
      </c>
      <c r="M23" s="25" t="s">
        <v>25</v>
      </c>
      <c r="N23" s="24" t="s">
        <v>45</v>
      </c>
      <c r="O23" t="s">
        <v>45</v>
      </c>
      <c r="P23" t="s">
        <v>45</v>
      </c>
      <c r="Q23" t="s">
        <v>45</v>
      </c>
      <c r="R23" t="s">
        <v>45</v>
      </c>
      <c r="S23" s="7" t="s">
        <v>380</v>
      </c>
      <c r="T23" t="s">
        <v>45</v>
      </c>
      <c r="U23" t="s">
        <v>357</v>
      </c>
      <c r="V23" t="s">
        <v>247</v>
      </c>
      <c r="W23" t="s">
        <v>51</v>
      </c>
      <c r="X23" t="s">
        <v>45</v>
      </c>
      <c r="Y23" s="7">
        <v>9</v>
      </c>
      <c r="Z23" t="s">
        <v>48</v>
      </c>
      <c r="AA23" s="1" t="s">
        <v>520</v>
      </c>
      <c r="AB23" s="34" t="s">
        <v>45</v>
      </c>
      <c r="AC23" s="34" t="s">
        <v>45</v>
      </c>
      <c r="AD23" s="34" t="s">
        <v>45</v>
      </c>
    </row>
    <row r="24" spans="1:30" ht="28.8" x14ac:dyDescent="0.3">
      <c r="A24" s="1" t="s">
        <v>12</v>
      </c>
      <c r="B24" s="1" t="s">
        <v>374</v>
      </c>
      <c r="C24" t="s">
        <v>134</v>
      </c>
      <c r="D24" t="s">
        <v>235</v>
      </c>
      <c r="E24" t="s">
        <v>44</v>
      </c>
      <c r="F24" s="8" t="s">
        <v>528</v>
      </c>
      <c r="G24" s="18" t="s">
        <v>45</v>
      </c>
      <c r="H24" s="18" t="s">
        <v>45</v>
      </c>
      <c r="I24" s="20" t="s">
        <v>26</v>
      </c>
      <c r="J24" s="20" t="s">
        <v>26</v>
      </c>
      <c r="K24" s="20" t="s">
        <v>25</v>
      </c>
      <c r="L24" s="24" t="s">
        <v>45</v>
      </c>
      <c r="M24" s="25" t="s">
        <v>31</v>
      </c>
      <c r="N24" s="25" t="s">
        <v>25</v>
      </c>
      <c r="O24" t="s">
        <v>45</v>
      </c>
      <c r="P24" t="s">
        <v>45</v>
      </c>
      <c r="Q24" t="s">
        <v>45</v>
      </c>
      <c r="R24" t="s">
        <v>45</v>
      </c>
      <c r="S24" s="7" t="s">
        <v>375</v>
      </c>
      <c r="T24" t="s">
        <v>45</v>
      </c>
      <c r="U24" t="s">
        <v>217</v>
      </c>
      <c r="V24" t="s">
        <v>248</v>
      </c>
      <c r="W24" t="s">
        <v>51</v>
      </c>
      <c r="X24" t="s">
        <v>45</v>
      </c>
      <c r="Y24" s="7">
        <v>5</v>
      </c>
      <c r="Z24" t="s">
        <v>48</v>
      </c>
      <c r="AA24" s="1" t="s">
        <v>521</v>
      </c>
      <c r="AB24" s="34" t="s">
        <v>45</v>
      </c>
      <c r="AC24" s="34" t="s">
        <v>45</v>
      </c>
      <c r="AD24" s="34" t="s">
        <v>45</v>
      </c>
    </row>
    <row r="25" spans="1:30" ht="43.2" x14ac:dyDescent="0.3">
      <c r="A25" s="1" t="s">
        <v>12</v>
      </c>
      <c r="B25" s="1" t="s">
        <v>367</v>
      </c>
      <c r="C25" t="s">
        <v>135</v>
      </c>
      <c r="D25" t="s">
        <v>236</v>
      </c>
      <c r="E25" t="s">
        <v>44</v>
      </c>
      <c r="F25" s="8" t="s">
        <v>528</v>
      </c>
      <c r="G25" s="18" t="s">
        <v>45</v>
      </c>
      <c r="H25" s="18" t="s">
        <v>45</v>
      </c>
      <c r="I25" s="20" t="s">
        <v>31</v>
      </c>
      <c r="J25" s="20" t="s">
        <v>26</v>
      </c>
      <c r="K25" s="20" t="s">
        <v>31</v>
      </c>
      <c r="L25" s="24" t="s">
        <v>45</v>
      </c>
      <c r="M25" s="24" t="s">
        <v>45</v>
      </c>
      <c r="N25" s="25" t="s">
        <v>31</v>
      </c>
      <c r="O25" t="s">
        <v>45</v>
      </c>
      <c r="P25" t="s">
        <v>45</v>
      </c>
      <c r="Q25" t="s">
        <v>45</v>
      </c>
      <c r="R25" t="s">
        <v>45</v>
      </c>
      <c r="S25" s="7" t="s">
        <v>378</v>
      </c>
      <c r="T25" t="s">
        <v>45</v>
      </c>
      <c r="U25" t="s">
        <v>176</v>
      </c>
      <c r="V25" t="s">
        <v>358</v>
      </c>
      <c r="W25" t="s">
        <v>51</v>
      </c>
      <c r="X25" t="s">
        <v>45</v>
      </c>
      <c r="Y25" s="7">
        <v>5</v>
      </c>
      <c r="Z25" t="s">
        <v>48</v>
      </c>
      <c r="AA25" s="1" t="s">
        <v>522</v>
      </c>
      <c r="AB25" s="34" t="s">
        <v>45</v>
      </c>
      <c r="AC25" s="34" t="s">
        <v>45</v>
      </c>
      <c r="AD25" s="34" t="s">
        <v>45</v>
      </c>
    </row>
    <row r="26" spans="1:30" ht="28.8" x14ac:dyDescent="0.3">
      <c r="A26" s="1" t="s">
        <v>12</v>
      </c>
      <c r="B26" s="1" t="s">
        <v>367</v>
      </c>
      <c r="C26" t="s">
        <v>136</v>
      </c>
      <c r="D26" t="s">
        <v>237</v>
      </c>
      <c r="E26" t="s">
        <v>44</v>
      </c>
      <c r="F26" s="8" t="s">
        <v>528</v>
      </c>
      <c r="G26" s="18" t="s">
        <v>45</v>
      </c>
      <c r="H26" s="18" t="s">
        <v>45</v>
      </c>
      <c r="I26" s="18" t="s">
        <v>45</v>
      </c>
      <c r="J26" s="20" t="s">
        <v>26</v>
      </c>
      <c r="K26" s="20" t="s">
        <v>31</v>
      </c>
      <c r="L26" s="25" t="s">
        <v>25</v>
      </c>
      <c r="M26" s="25" t="s">
        <v>31</v>
      </c>
      <c r="N26" s="25" t="s">
        <v>31</v>
      </c>
      <c r="O26" t="s">
        <v>45</v>
      </c>
      <c r="P26" t="s">
        <v>45</v>
      </c>
      <c r="Q26" t="s">
        <v>45</v>
      </c>
      <c r="R26" t="s">
        <v>45</v>
      </c>
      <c r="S26" s="9" t="s">
        <v>249</v>
      </c>
      <c r="T26" t="s">
        <v>45</v>
      </c>
      <c r="U26" t="s">
        <v>176</v>
      </c>
      <c r="V26" t="s">
        <v>250</v>
      </c>
      <c r="W26" t="s">
        <v>51</v>
      </c>
      <c r="X26" t="s">
        <v>45</v>
      </c>
      <c r="Y26" s="7">
        <v>7</v>
      </c>
      <c r="Z26" t="s">
        <v>48</v>
      </c>
      <c r="AA26" t="s">
        <v>523</v>
      </c>
      <c r="AB26" s="34" t="s">
        <v>45</v>
      </c>
      <c r="AC26" s="34" t="s">
        <v>45</v>
      </c>
      <c r="AD26" s="34" t="s">
        <v>45</v>
      </c>
    </row>
    <row r="27" spans="1:30" ht="28.8" x14ac:dyDescent="0.3">
      <c r="A27" s="1" t="s">
        <v>12</v>
      </c>
      <c r="B27" s="1" t="s">
        <v>367</v>
      </c>
      <c r="C27" t="s">
        <v>137</v>
      </c>
      <c r="D27" t="s">
        <v>238</v>
      </c>
      <c r="E27" t="s">
        <v>44</v>
      </c>
      <c r="F27" s="8" t="s">
        <v>528</v>
      </c>
      <c r="G27" s="18" t="s">
        <v>45</v>
      </c>
      <c r="H27" s="18" t="s">
        <v>45</v>
      </c>
      <c r="I27" s="20" t="s">
        <v>31</v>
      </c>
      <c r="J27" s="20" t="s">
        <v>26</v>
      </c>
      <c r="K27" s="20" t="s">
        <v>26</v>
      </c>
      <c r="L27" s="25" t="s">
        <v>25</v>
      </c>
      <c r="M27" s="25" t="s">
        <v>25</v>
      </c>
      <c r="N27" s="25" t="s">
        <v>25</v>
      </c>
      <c r="O27" t="s">
        <v>45</v>
      </c>
      <c r="P27" t="s">
        <v>45</v>
      </c>
      <c r="Q27" t="s">
        <v>45</v>
      </c>
      <c r="R27" t="s">
        <v>45</v>
      </c>
      <c r="S27" s="7" t="s">
        <v>249</v>
      </c>
      <c r="T27" t="s">
        <v>45</v>
      </c>
      <c r="U27" t="s">
        <v>184</v>
      </c>
      <c r="V27" t="s">
        <v>54</v>
      </c>
      <c r="W27" t="s">
        <v>51</v>
      </c>
      <c r="X27" t="s">
        <v>45</v>
      </c>
      <c r="Y27" s="7" t="s">
        <v>251</v>
      </c>
      <c r="Z27" t="s">
        <v>48</v>
      </c>
      <c r="AA27" t="s">
        <v>524</v>
      </c>
      <c r="AB27" s="34" t="s">
        <v>45</v>
      </c>
      <c r="AC27" s="34" t="s">
        <v>45</v>
      </c>
      <c r="AD27" s="34" t="s">
        <v>45</v>
      </c>
    </row>
    <row r="28" spans="1:30" ht="28.8" x14ac:dyDescent="0.3">
      <c r="A28" s="1" t="s">
        <v>12</v>
      </c>
      <c r="B28" s="1" t="s">
        <v>367</v>
      </c>
      <c r="C28" t="s">
        <v>138</v>
      </c>
      <c r="D28" t="s">
        <v>239</v>
      </c>
      <c r="E28" t="s">
        <v>44</v>
      </c>
      <c r="F28" s="8" t="s">
        <v>528</v>
      </c>
      <c r="G28" s="18" t="s">
        <v>45</v>
      </c>
      <c r="H28" s="18" t="s">
        <v>45</v>
      </c>
      <c r="I28" s="20" t="s">
        <v>31</v>
      </c>
      <c r="J28" s="20" t="s">
        <v>31</v>
      </c>
      <c r="K28" s="20" t="s">
        <v>26</v>
      </c>
      <c r="L28" s="25" t="s">
        <v>25</v>
      </c>
      <c r="M28" s="25" t="s">
        <v>25</v>
      </c>
      <c r="N28" s="25" t="s">
        <v>25</v>
      </c>
      <c r="O28" t="s">
        <v>45</v>
      </c>
      <c r="P28" t="s">
        <v>45</v>
      </c>
      <c r="Q28" t="s">
        <v>45</v>
      </c>
      <c r="R28" t="s">
        <v>45</v>
      </c>
      <c r="S28" s="7" t="s">
        <v>194</v>
      </c>
      <c r="T28" t="s">
        <v>45</v>
      </c>
      <c r="U28" t="s">
        <v>49</v>
      </c>
      <c r="V28" t="s">
        <v>54</v>
      </c>
      <c r="W28" t="s">
        <v>51</v>
      </c>
      <c r="X28" t="s">
        <v>45</v>
      </c>
      <c r="Y28" s="7">
        <v>7</v>
      </c>
      <c r="Z28" t="s">
        <v>48</v>
      </c>
      <c r="AA28" t="s">
        <v>525</v>
      </c>
      <c r="AB28" s="34" t="s">
        <v>45</v>
      </c>
      <c r="AC28" s="34" t="s">
        <v>45</v>
      </c>
      <c r="AD28" s="34" t="s">
        <v>45</v>
      </c>
    </row>
    <row r="29" spans="1:30" ht="43.2" x14ac:dyDescent="0.3">
      <c r="A29" s="1" t="s">
        <v>12</v>
      </c>
      <c r="B29" s="1" t="s">
        <v>367</v>
      </c>
      <c r="C29" t="s">
        <v>143</v>
      </c>
      <c r="D29" t="s">
        <v>240</v>
      </c>
      <c r="E29" t="s">
        <v>44</v>
      </c>
      <c r="F29" s="8" t="s">
        <v>528</v>
      </c>
      <c r="G29" s="18" t="s">
        <v>45</v>
      </c>
      <c r="H29" s="18" t="s">
        <v>45</v>
      </c>
      <c r="I29" s="18" t="s">
        <v>45</v>
      </c>
      <c r="J29" s="18" t="s">
        <v>45</v>
      </c>
      <c r="K29" s="20" t="s">
        <v>26</v>
      </c>
      <c r="L29" s="25" t="s">
        <v>25</v>
      </c>
      <c r="M29" s="25" t="s">
        <v>25</v>
      </c>
      <c r="N29" s="24" t="s">
        <v>45</v>
      </c>
      <c r="O29" t="s">
        <v>45</v>
      </c>
      <c r="P29" t="s">
        <v>45</v>
      </c>
      <c r="Q29" t="s">
        <v>45</v>
      </c>
      <c r="R29" t="s">
        <v>45</v>
      </c>
      <c r="S29" s="7" t="s">
        <v>252</v>
      </c>
      <c r="T29" t="s">
        <v>45</v>
      </c>
      <c r="U29" t="s">
        <v>172</v>
      </c>
      <c r="V29" t="s">
        <v>253</v>
      </c>
      <c r="W29" t="s">
        <v>51</v>
      </c>
      <c r="X29" t="s">
        <v>45</v>
      </c>
      <c r="Y29" s="7">
        <v>7</v>
      </c>
      <c r="Z29" t="s">
        <v>48</v>
      </c>
      <c r="AA29" s="1" t="s">
        <v>750</v>
      </c>
      <c r="AB29" s="34" t="s">
        <v>45</v>
      </c>
      <c r="AC29" s="34" t="s">
        <v>45</v>
      </c>
      <c r="AD29" s="34" t="s">
        <v>45</v>
      </c>
    </row>
    <row r="30" spans="1:30" ht="28.8" x14ac:dyDescent="0.3">
      <c r="A30" s="1" t="s">
        <v>12</v>
      </c>
      <c r="B30" s="1" t="s">
        <v>367</v>
      </c>
      <c r="C30" t="s">
        <v>139</v>
      </c>
      <c r="D30" t="s">
        <v>240</v>
      </c>
      <c r="E30" t="s">
        <v>44</v>
      </c>
      <c r="F30" s="8" t="s">
        <v>528</v>
      </c>
      <c r="G30" s="18" t="s">
        <v>45</v>
      </c>
      <c r="H30" s="18" t="s">
        <v>45</v>
      </c>
      <c r="I30" s="20" t="s">
        <v>31</v>
      </c>
      <c r="J30" s="18" t="s">
        <v>45</v>
      </c>
      <c r="K30" s="20" t="s">
        <v>26</v>
      </c>
      <c r="L30" s="25" t="s">
        <v>25</v>
      </c>
      <c r="M30" s="25" t="s">
        <v>25</v>
      </c>
      <c r="N30" s="24" t="s">
        <v>45</v>
      </c>
      <c r="O30" t="s">
        <v>45</v>
      </c>
      <c r="P30" t="s">
        <v>45</v>
      </c>
      <c r="Q30" t="s">
        <v>45</v>
      </c>
      <c r="R30" t="s">
        <v>45</v>
      </c>
      <c r="S30" s="7" t="s">
        <v>378</v>
      </c>
      <c r="T30" t="s">
        <v>45</v>
      </c>
      <c r="U30" t="s">
        <v>359</v>
      </c>
      <c r="V30" t="s">
        <v>360</v>
      </c>
      <c r="W30" t="s">
        <v>51</v>
      </c>
      <c r="X30" t="s">
        <v>45</v>
      </c>
      <c r="Y30" s="7">
        <v>9</v>
      </c>
      <c r="Z30" t="s">
        <v>48</v>
      </c>
      <c r="AA30" s="1" t="s">
        <v>361</v>
      </c>
      <c r="AB30" s="34" t="s">
        <v>45</v>
      </c>
      <c r="AC30" s="34" t="s">
        <v>45</v>
      </c>
      <c r="AD30" s="34" t="s">
        <v>45</v>
      </c>
    </row>
    <row r="31" spans="1:30" ht="57.6" x14ac:dyDescent="0.3">
      <c r="A31" s="1" t="s">
        <v>12</v>
      </c>
      <c r="B31" s="1" t="s">
        <v>374</v>
      </c>
      <c r="C31" t="s">
        <v>140</v>
      </c>
      <c r="D31" t="s">
        <v>1293</v>
      </c>
      <c r="E31" t="s">
        <v>44</v>
      </c>
      <c r="F31" s="8" t="s">
        <v>528</v>
      </c>
      <c r="G31" s="18" t="s">
        <v>45</v>
      </c>
      <c r="H31" s="18" t="s">
        <v>45</v>
      </c>
      <c r="I31" s="20" t="s">
        <v>31</v>
      </c>
      <c r="J31" s="20" t="s">
        <v>31</v>
      </c>
      <c r="K31" s="20" t="s">
        <v>26</v>
      </c>
      <c r="L31" s="25" t="s">
        <v>25</v>
      </c>
      <c r="M31" s="25" t="s">
        <v>25</v>
      </c>
      <c r="N31" s="25" t="s">
        <v>31</v>
      </c>
      <c r="O31" t="s">
        <v>45</v>
      </c>
      <c r="P31" t="s">
        <v>45</v>
      </c>
      <c r="Q31" t="s">
        <v>45</v>
      </c>
      <c r="R31" t="s">
        <v>45</v>
      </c>
      <c r="S31" s="7" t="s">
        <v>378</v>
      </c>
      <c r="T31" t="s">
        <v>45</v>
      </c>
      <c r="U31" t="s">
        <v>193</v>
      </c>
      <c r="V31" t="s">
        <v>362</v>
      </c>
      <c r="W31" t="s">
        <v>51</v>
      </c>
      <c r="X31" t="s">
        <v>45</v>
      </c>
      <c r="Y31" s="7">
        <v>7</v>
      </c>
      <c r="Z31" t="s">
        <v>48</v>
      </c>
      <c r="AA31" s="1" t="s">
        <v>526</v>
      </c>
      <c r="AB31" s="34" t="s">
        <v>45</v>
      </c>
      <c r="AC31" s="34" t="s">
        <v>45</v>
      </c>
      <c r="AD31" s="34" t="s">
        <v>45</v>
      </c>
    </row>
    <row r="32" spans="1:30" ht="72" x14ac:dyDescent="0.3">
      <c r="A32" s="1" t="s">
        <v>12</v>
      </c>
      <c r="B32" s="1" t="s">
        <v>367</v>
      </c>
      <c r="C32" t="s">
        <v>141</v>
      </c>
      <c r="D32" t="s">
        <v>308</v>
      </c>
      <c r="E32" t="s">
        <v>44</v>
      </c>
      <c r="F32" s="8" t="s">
        <v>528</v>
      </c>
      <c r="G32" s="18" t="s">
        <v>45</v>
      </c>
      <c r="H32" s="18" t="s">
        <v>45</v>
      </c>
      <c r="I32" s="20" t="s">
        <v>26</v>
      </c>
      <c r="J32" s="18" t="s">
        <v>45</v>
      </c>
      <c r="K32" s="20" t="s">
        <v>26</v>
      </c>
      <c r="L32" s="25" t="s">
        <v>25</v>
      </c>
      <c r="M32" s="25" t="s">
        <v>25</v>
      </c>
      <c r="N32" s="24" t="s">
        <v>45</v>
      </c>
      <c r="O32" t="s">
        <v>45</v>
      </c>
      <c r="P32" t="s">
        <v>45</v>
      </c>
      <c r="Q32" t="s">
        <v>45</v>
      </c>
      <c r="R32" t="s">
        <v>45</v>
      </c>
      <c r="S32" s="7" t="s">
        <v>376</v>
      </c>
      <c r="T32" t="s">
        <v>45</v>
      </c>
      <c r="U32" t="s">
        <v>363</v>
      </c>
      <c r="V32" t="s">
        <v>180</v>
      </c>
      <c r="W32" t="s">
        <v>51</v>
      </c>
      <c r="X32" t="s">
        <v>45</v>
      </c>
      <c r="Y32" s="7">
        <v>7</v>
      </c>
      <c r="Z32" t="s">
        <v>46</v>
      </c>
      <c r="AA32" s="1" t="s">
        <v>527</v>
      </c>
      <c r="AB32" s="34" t="s">
        <v>45</v>
      </c>
      <c r="AC32" s="34" t="s">
        <v>45</v>
      </c>
      <c r="AD32" s="34" t="s">
        <v>45</v>
      </c>
    </row>
  </sheetData>
  <autoFilter ref="A2:AD2" xr:uid="{3CF9BCB8-4D41-4601-A083-3ACC4895C538}"/>
  <mergeCells count="3">
    <mergeCell ref="G1:K1"/>
    <mergeCell ref="L1:N1"/>
    <mergeCell ref="AB1:A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Landschappelijke bomen</vt:lpstr>
      <vt:lpstr>Stedelijke bomen</vt:lpstr>
      <vt:lpstr>Solitaire heesters</vt:lpstr>
      <vt:lpstr>Meerstammige heester</vt:lpstr>
      <vt:lpstr>Bosplantsoen</vt:lpstr>
      <vt:lpstr>Voedselbos</vt:lpstr>
      <vt:lpstr>Hagen</vt:lpstr>
      <vt:lpstr>Heesters</vt:lpstr>
      <vt:lpstr>Vaste planten &amp; siergrassen</vt:lpstr>
      <vt:lpstr>Bloemen-&amp; kruidenmengsel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Maik Gijsen</dc:creator>
  <cp:lastModifiedBy>Clannad Koumans</cp:lastModifiedBy>
  <dcterms:created xsi:type="dcterms:W3CDTF">2025-11-03T11:31:09Z</dcterms:created>
  <dcterms:modified xsi:type="dcterms:W3CDTF">2026-07-27T07:53:42Z</dcterms:modified>
</cp:coreProperties>
</file>